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17" documentId="120_S{2AC9BD13-BADA-5192-A53E-5A8FF88502F6}" xr6:coauthVersionLast="47" xr6:coauthVersionMax="47" xr10:uidLastSave="{AB943F57-4D11-4381-B120-0E148844771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<sst xmlns="http://schemas.openxmlformats.org/spreadsheetml/2006/main" count="180285" uniqueCount="39127">
  <si>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</si>
  <si>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</si>
  <si>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</si>
  <si>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</si>
  <si>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</si>
  <si>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</si>
  <si>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</si>
  <si>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</si>
  <si>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</si>
  <si>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</si>
  <si>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</si>
  <si>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</si>
  <si>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</si>
  <si>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</si>
  <si>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</si>
  <si>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</si>
  <si>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</si>
  <si>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</si>
  <si>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</si>
  <si>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</si>
  <si>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</si>
  <si>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</si>
  <si>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</si>
  <si>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</si>
  <si>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</si>
  <si>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</si>
  <si>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</si>
  <si>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</si>
  <si>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</si>
  <si>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</si>
  <si>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</si>
  <si>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</si>
  <si>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</si>
  <si>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</si>
  <si>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</si>
  <si>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</si>
  <si>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</si>
  <si>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</si>
  <si>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</si>
  <si>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</si>
  <si>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</si>
  <si>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</si>
  <si>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</si>
  <si>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</si>
  <si>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</si>
  <si>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</si>
  <si>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</si>
  <si>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</si>
  <si>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</si>
  <si>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</si>
  <si>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</si>
  <si>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</si>
  <si>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</si>
  <si>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</si>
  <si>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</si>
  <si>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</si>
  <si>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</si>
  <si>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</si>
  <si>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</si>
  <si>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</si>
  <si>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</si>
  <si>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</si>
  <si>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</si>
  <si>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</si>
  <si>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</si>
  <si>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</si>
  <si>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</si>
  <si>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</si>
  <si>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</si>
  <si>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</si>
  <si>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</si>
  <si>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</si>
  <si>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</si>
  <si>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</si>
  <si>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</si>
  <si>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</si>
  <si>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</si>
  <si>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</si>
  <si>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</si>
  <si>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</si>
  <si>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</si>
  <si>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</si>
  <si>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</si>
  <si>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</si>
  <si>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</si>
  <si>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</si>
  <si>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</si>
  <si>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</si>
  <si>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</si>
  <si>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</si>
  <si>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</si>
  <si>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</si>
  <si>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</si>
  <si>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</si>
  <si>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</si>
  <si>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</si>
  <si>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</si>
  <si>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</si>
  <si>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</si>
  <si>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</si>
  <si>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</si>
  <si>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</si>
  <si>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</si>
  <si>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</si>
  <si>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</si>
  <si>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</si>
  <si>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</si>
  <si>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</si>
  <si>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</si>
  <si>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</si>
  <si>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</si>
  <si>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</si>
  <si>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</si>
  <si>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</si>
  <si>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</si>
  <si>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</si>
  <si>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</si>
  <si>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</si>
  <si>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</si>
  <si>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</si>
  <si>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</si>
  <si>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</si>
  <si>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</si>
  <si>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</si>
  <si>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</si>
  <si>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</si>
  <si>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</si>
  <si>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</si>
  <si>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</si>
  <si>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</si>
  <si>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</si>
  <si>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</si>
  <si>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</si>
  <si>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</si>
  <si>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</si>
  <si>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</si>
  <si>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</si>
  <si>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</si>
  <si>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</si>
  <si>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</si>
  <si>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</si>
  <si>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</si>
  <si>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</si>
  <si>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</si>
  <si>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</si>
  <si>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</si>
  <si>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</si>
  <si>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</si>
  <si>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</si>
  <si>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</si>
  <si>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</si>
  <si>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</si>
  <si>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</si>
  <si>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</si>
  <si>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</si>
  <si>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</si>
  <si>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</si>
  <si>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</si>
  <si>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</si>
  <si>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</si>
  <si>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</si>
  <si>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</si>
  <si>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</si>
  <si>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</si>
  <si>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</si>
  <si>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</si>
  <si>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</si>
  <si>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</si>
  <si>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</si>
  <si>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</si>
  <si>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</si>
  <si>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</si>
  <si>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</si>
  <si>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</si>
  <si>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</si>
  <si>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</si>
  <si>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</si>
  <si>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</si>
  <si>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</si>
  <si>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</si>
  <si>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</si>
  <si>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</si>
  <si>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</si>
  <si>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</si>
  <si>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</si>
  <si>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</si>
  <si>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</si>
  <si>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</si>
  <si>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</si>
  <si>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</si>
  <si>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</si>
  <si>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</si>
  <si>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</si>
  <si>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</si>
  <si>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</si>
  <si>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</si>
  <si>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</si>
  <si>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</si>
  <si>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</si>
  <si>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</si>
  <si>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</si>
  <si>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</si>
  <si>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</si>
  <si>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</si>
  <si>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</si>
  <si>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</si>
  <si>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</si>
  <si>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</si>
  <si>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</si>
  <si>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</si>
  <si>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</si>
  <si>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</si>
  <si>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</si>
  <si>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</si>
  <si>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</si>
  <si>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</si>
  <si>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</si>
  <si>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</si>
  <si>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</si>
  <si>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</si>
  <si>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</si>
  <si>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</si>
  <si>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</si>
  <si>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</si>
  <si>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</si>
  <si>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</si>
  <si>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</si>
  <si>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</si>
  <si>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</si>
  <si>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</si>
  <si>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</si>
  <si>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</si>
  <si>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</si>
  <si>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</si>
  <si>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</si>
  <si>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</si>
  <si>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</si>
  <si>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</si>
  <si>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</si>
  <si>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</si>
  <si>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</si>
  <si>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</si>
  <si>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</si>
  <si>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</si>
  <si>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</si>
  <si>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</si>
  <si>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</si>
  <si>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</si>
  <si>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</si>
  <si>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</si>
  <si>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</si>
  <si>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</si>
  <si>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</si>
  <si>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</si>
  <si>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</si>
  <si>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</si>
  <si>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</si>
  <si>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</si>
  <si>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</si>
  <si>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</si>
  <si>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</si>
  <si>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</si>
  <si>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</si>
  <si>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</si>
  <si>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</si>
  <si>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</si>
  <si>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</si>
  <si>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</si>
  <si>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</si>
  <si>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</si>
  <si>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</si>
  <si>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</si>
  <si>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</si>
  <si>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</si>
  <si>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</si>
  <si>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</si>
  <si>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</si>
  <si>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</si>
  <si>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</si>
  <si>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</si>
  <si>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</si>
  <si>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</si>
  <si>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</si>
  <si>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</si>
  <si>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</si>
  <si>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</si>
  <si>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</si>
  <si>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</si>
  <si>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</si>
  <si>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</si>
  <si>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</si>
  <si>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</si>
  <si>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</si>
  <si>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</si>
  <si>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</si>
  <si>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</si>
  <si>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</si>
  <si>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</si>
  <si>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</si>
  <si>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</si>
  <si>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</si>
  <si>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</si>
  <si>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</si>
  <si>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</si>
  <si>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</si>
  <si>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</si>
  <si>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</si>
  <si>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</si>
  <si>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</si>
  <si>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</si>
  <si>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</si>
  <si>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</si>
  <si>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</si>
  <si>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</si>
  <si>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</si>
  <si>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</si>
  <si>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</si>
  <si>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</si>
  <si>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</si>
  <si>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</si>
  <si>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</si>
  <si>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</si>
  <si>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</si>
  <si>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</si>
  <si>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</si>
  <si>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</si>
  <si>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</si>
  <si>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</si>
  <si>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</si>
  <si>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</si>
  <si>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</si>
  <si>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</si>
  <si>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</si>
  <si>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</si>
  <si>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</si>
  <si>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</si>
  <si>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</si>
  <si>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</si>
  <si>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</si>
  <si>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</si>
  <si>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</si>
  <si>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</si>
  <si>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</si>
  <si>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</si>
  <si>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</si>
  <si>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</si>
  <si>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</si>
  <si>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</si>
  <si>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</si>
  <si>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</si>
  <si>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</si>
  <si>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</si>
  <si>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</si>
  <si>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</si>
  <si>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</si>
  <si>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</si>
  <si>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</si>
  <si>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</si>
  <si>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</si>
  <si>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</si>
  <si>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</si>
  <si>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</si>
  <si>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</si>
  <si>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</si>
  <si>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</si>
  <si>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</si>
  <si>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</si>
  <si>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</si>
  <si>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</si>
  <si>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</si>
  <si>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</si>
  <si>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</si>
  <si>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</si>
  <si>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</si>
  <si>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</si>
  <si>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</si>
  <si>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</si>
  <si>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</si>
  <si>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</si>
  <si>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</si>
  <si>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</si>
  <si>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</si>
  <si>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</si>
  <si>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</si>
  <si>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</si>
  <si>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</si>
  <si>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</si>
  <si>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</si>
  <si>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</si>
  <si>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</si>
  <si>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</si>
  <si>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</si>
  <si>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</si>
  <si>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</si>
  <si>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</si>
  <si>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</si>
  <si>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</si>
  <si>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</si>
  <si>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</si>
  <si>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</si>
  <si>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</si>
  <si>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</si>
  <si>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</si>
  <si>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</si>
  <si>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</si>
  <si>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</si>
  <si>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</si>
  <si>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</si>
  <si>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</si>
  <si>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</si>
  <si>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</si>
  <si>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</si>
  <si>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</si>
  <si>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</si>
  <si>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</si>
  <si>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</si>
  <si>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</si>
  <si>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</si>
  <si>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</si>
  <si>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</si>
  <si>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</si>
  <si>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</si>
  <si>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</si>
  <si>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</si>
  <si>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</si>
  <si>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</si>
  <si>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</si>
  <si>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</si>
  <si>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</si>
  <si>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</si>
  <si>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</si>
  <si>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</si>
  <si>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</si>
  <si>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</si>
  <si>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</si>
  <si>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</si>
  <si>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</si>
  <si>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</si>
  <si>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</si>
  <si>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</si>
  <si>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</si>
  <si>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</si>
  <si>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</si>
  <si>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</si>
  <si>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</si>
  <si>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</si>
  <si>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</si>
  <si>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</si>
  <si>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</si>
  <si>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</si>
  <si>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</si>
  <si>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</si>
  <si>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</si>
  <si>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</si>
  <si>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</si>
  <si>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</si>
  <si>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</si>
  <si>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</si>
  <si>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</si>
  <si>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</si>
  <si>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</si>
  <si>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</si>
  <si>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</si>
  <si>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</si>
  <si>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</si>
  <si>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</si>
  <si>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</si>
  <si>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</si>
  <si>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</si>
  <si>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</si>
  <si>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</si>
  <si>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</si>
  <si>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</si>
  <si>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</si>
  <si>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</si>
  <si>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</si>
  <si>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</si>
  <si>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</si>
  <si>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</si>
  <si>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</si>
  <si>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</si>
  <si>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</si>
  <si>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</si>
  <si>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</si>
  <si>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</si>
  <si>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</si>
  <si>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</si>
  <si>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</si>
  <si>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</si>
  <si>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</si>
  <si>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</si>
  <si>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</si>
  <si>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</si>
  <si>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</si>
  <si>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</si>
  <si>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</si>
  <si>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</si>
  <si>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</si>
  <si>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</si>
  <si>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</si>
  <si>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</si>
  <si>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</si>
  <si>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</si>
  <si>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</si>
  <si>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</si>
  <si>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</si>
  <si>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</si>
  <si>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</si>
  <si>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</si>
  <si>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</si>
  <si>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</si>
  <si>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</si>
  <si>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</si>
  <si>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</si>
  <si>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</si>
  <si>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</si>
  <si>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</si>
  <si>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</si>
  <si>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</si>
  <si>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</si>
  <si>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</si>
  <si>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</si>
  <si>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</si>
  <si>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</si>
  <si>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</si>
  <si>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</si>
  <si>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</si>
  <si>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</si>
  <si>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</si>
  <si>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</si>
  <si>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</si>
  <si>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</si>
  <si>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</si>
  <si>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</si>
  <si>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</si>
  <si>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</si>
  <si>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</si>
  <si>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</si>
  <si>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</si>
  <si>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</si>
  <si>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</si>
  <si>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</si>
  <si>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</si>
  <si>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</si>
  <si>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</si>
  <si>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</si>
  <si>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</si>
  <si>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</si>
  <si>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</si>
  <si>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</si>
  <si>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</si>
  <si>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</si>
  <si>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</si>
  <si>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</si>
  <si>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</si>
  <si>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</si>
  <si>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</si>
  <si>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</si>
  <si>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</si>
  <si>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</si>
  <si>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</si>
  <si>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</si>
  <si>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</si>
  <si>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</si>
  <si>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</si>
  <si>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</si>
  <si>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</si>
  <si>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</si>
  <si>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</si>
  <si>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</si>
  <si>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</si>
  <si>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</si>
  <si>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</si>
  <si>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</si>
  <si>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</si>
  <si>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</si>
  <si>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</si>
  <si>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</si>
  <si>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</si>
  <si>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</si>
  <si>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</si>
  <si>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</si>
  <si>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</si>
  <si>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</si>
  <si>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</si>
  <si>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</si>
  <si>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</si>
  <si>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</si>
  <si>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</si>
  <si>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</si>
  <si>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</si>
  <si>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</si>
  <si>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</si>
  <si>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</si>
  <si>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</si>
  <si>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</si>
  <si>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</si>
  <si>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</si>
  <si>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</si>
  <si>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</si>
  <si>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</si>
  <si>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</si>
  <si>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</si>
  <si>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</si>
  <si>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</si>
  <si>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</si>
  <si>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</si>
  <si>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</si>
  <si>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</si>
  <si>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</si>
  <si>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</si>
  <si>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</si>
  <si>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</si>
  <si>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</si>
  <si>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</si>
  <si>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</si>
  <si>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</si>
  <si>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</si>
  <si>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</si>
  <si>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</si>
  <si>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</si>
  <si>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</si>
  <si>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</si>
  <si>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</si>
  <si>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</si>
  <si>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</si>
  <si>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</si>
  <si>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</si>
  <si>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</si>
  <si>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</si>
  <si>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</si>
  <si>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</si>
  <si>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</si>
  <si>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</si>
  <si>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</si>
  <si>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</si>
  <si>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</si>
  <si>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</si>
  <si>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</si>
  <si>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</si>
  <si>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</si>
  <si>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</si>
  <si>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</si>
  <si>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</si>
  <si>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</si>
  <si>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</si>
  <si>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</si>
  <si>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</si>
  <si>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</si>
  <si>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</si>
  <si>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</si>
  <si>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</si>
  <si>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</si>
  <si>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</si>
  <si>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</si>
  <si>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</si>
  <si>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</si>
  <si>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</si>
  <si>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</si>
  <si>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</si>
  <si>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</si>
  <si>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</si>
  <si>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</si>
  <si>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</si>
  <si>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</si>
  <si>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</si>
  <si>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</si>
  <si>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</si>
  <si>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</si>
  <si>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</si>
  <si>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</si>
  <si>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</si>
  <si>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</si>
  <si>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</si>
  <si>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</si>
  <si>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</si>
  <si>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</si>
  <si>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</si>
  <si>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</si>
  <si>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</si>
  <si>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</si>
  <si>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</si>
  <si>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</si>
  <si>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</si>
  <si>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</si>
  <si>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</si>
  <si>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</si>
  <si>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</si>
  <si>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</si>
  <si>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</si>
  <si>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</si>
  <si>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</si>
  <si>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</si>
  <si>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</si>
  <si>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</si>
  <si>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</si>
  <si>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</si>
  <si>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</si>
  <si>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</si>
  <si>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</si>
  <si>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</si>
  <si>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</si>
  <si>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</si>
  <si>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</si>
  <si>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</si>
  <si>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</si>
  <si>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</si>
  <si>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</si>
  <si>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</si>
  <si>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</si>
  <si>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</si>
  <si>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</si>
  <si>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</si>
  <si>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</si>
  <si>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</si>
  <si>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</si>
  <si>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</si>
  <si>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</si>
  <si>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</si>
  <si>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</si>
  <si>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</si>
  <si>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</si>
  <si>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</si>
  <si>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</si>
  <si>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</si>
  <si>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</si>
  <si>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</si>
  <si>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</si>
  <si>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</si>
  <si>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</si>
  <si>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</si>
  <si>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</si>
  <si>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</si>
  <si>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</si>
  <si>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</si>
  <si>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</si>
  <si>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</si>
  <si>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</si>
  <si>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</si>
  <si>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</si>
  <si>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</si>
  <si>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</si>
  <si>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</si>
  <si>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</si>
  <si>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</si>
  <si>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</si>
  <si>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</si>
  <si>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</si>
  <si>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</si>
  <si>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</si>
  <si>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</si>
  <si>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</si>
  <si>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</si>
  <si>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</si>
  <si>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</si>
  <si>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</si>
  <si>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</si>
  <si>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</si>
  <si>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</si>
  <si>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</si>
  <si>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</si>
  <si>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</si>
  <si>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</si>
  <si>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</si>
  <si>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</si>
  <si>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</si>
  <si>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</si>
  <si>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</si>
  <si>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</si>
  <si>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</si>
  <si>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</si>
  <si>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</si>
  <si>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</si>
  <si>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</si>
  <si>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</si>
  <si>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</si>
  <si>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</si>
  <si>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</si>
  <si>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</si>
  <si>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</si>
  <si>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</si>
  <si>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</si>
  <si>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</si>
  <si>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</si>
  <si>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</si>
  <si>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</si>
  <si>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</si>
  <si>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</si>
  <si>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</si>
  <si>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</si>
  <si>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</si>
  <si>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</si>
  <si>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</si>
  <si>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</si>
  <si>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</si>
  <si>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</si>
  <si>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</si>
  <si>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</si>
  <si>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</si>
  <si>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</si>
  <si>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</si>
  <si>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</si>
  <si>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</si>
  <si>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</si>
  <si>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</si>
  <si>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</si>
  <si>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</si>
  <si>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</si>
  <si>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</si>
  <si>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</si>
  <si>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</si>
  <si>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</si>
  <si>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</si>
  <si>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</si>
  <si>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</si>
  <si>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</si>
  <si>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</si>
  <si>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</si>
  <si>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</si>
  <si>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</si>
  <si>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</si>
  <si>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</si>
  <si>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</si>
  <si>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</si>
  <si>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</si>
  <si>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</si>
  <si>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</si>
  <si>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</si>
  <si>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</si>
  <si>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</si>
  <si>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</si>
  <si>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</si>
  <si>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</si>
  <si>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</si>
  <si>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</si>
  <si>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</si>
  <si>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</si>
  <si>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</si>
  <si>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</si>
  <si>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</si>
  <si>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</si>
  <si>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</si>
  <si>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</si>
  <si>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</si>
  <si>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</si>
  <si>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</si>
  <si>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</si>
  <si>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</si>
  <si>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</si>
  <si>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</si>
  <si>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</si>
  <si>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</si>
  <si>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</si>
  <si>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</si>
  <si>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</si>
  <si>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</si>
  <si>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</si>
  <si>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</si>
  <si>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</si>
  <si>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</si>
  <si>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</si>
  <si>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</si>
  <si>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</si>
  <si>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</si>
  <si>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</si>
  <si>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</si>
  <si>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</si>
  <si>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</si>
  <si>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</si>
  <si>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</si>
  <si>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</si>
  <si>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</si>
  <si>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</si>
  <si>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</si>
  <si>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</si>
  <si>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</si>
  <si>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</si>
  <si>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</si>
  <si>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</si>
  <si>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</si>
  <si>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</si>
  <si>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</si>
  <si>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</si>
  <si>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</si>
  <si>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</si>
  <si>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</si>
  <si>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</si>
  <si>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</si>
  <si>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</si>
  <si>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</si>
  <si>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</si>
  <si>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</si>
  <si>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</si>
  <si>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</si>
  <si>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</si>
  <si>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</si>
  <si>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</si>
  <si>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</si>
  <si>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</si>
  <si>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</si>
  <si>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</si>
  <si>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</si>
  <si>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</si>
  <si>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</si>
  <si>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</si>
  <si>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</si>
  <si>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</si>
  <si>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</si>
  <si>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</si>
  <si>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</si>
  <si>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</si>
  <si>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</si>
  <si>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</si>
  <si>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</si>
  <si>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</si>
  <si>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</si>
  <si>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</si>
  <si>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</si>
  <si>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</si>
  <si>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</si>
  <si>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</si>
  <si>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</si>
  <si>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</si>
  <si>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</si>
  <si>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</si>
  <si>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</si>
  <si>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</si>
  <si>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</si>
  <si>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</si>
  <si>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</si>
  <si>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</si>
  <si>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</si>
  <si>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</si>
  <si>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</si>
  <si>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</si>
  <si>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</si>
  <si>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</si>
  <si>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</si>
  <si>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</si>
  <si>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</si>
  <si>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</si>
  <si>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</si>
  <si>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</si>
  <si>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</si>
  <si>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</si>
  <si>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</si>
  <si>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</si>
  <si>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</si>
  <si>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</si>
  <si>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</si>
  <si>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</si>
  <si>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</si>
  <si>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</si>
  <si>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</si>
  <si>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</si>
  <si>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</si>
  <si>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</si>
  <si>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</si>
  <si>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</si>
  <si>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</si>
  <si>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</si>
  <si>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</si>
  <si>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</si>
  <si>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</si>
  <si>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</si>
  <si>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</si>
  <si>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</si>
  <si>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</si>
  <si>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</si>
  <si>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</si>
  <si>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</si>
  <si>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</si>
  <si>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</si>
  <si>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</si>
  <si>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</si>
  <si>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</si>
  <si>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</si>
  <si>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</si>
  <si>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</si>
  <si>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</si>
  <si>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</si>
  <si>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</si>
  <si>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</si>
  <si>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</si>
  <si>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</si>
  <si>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</si>
  <si>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</si>
  <si>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</si>
  <si>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</si>
  <si>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</si>
  <si>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</si>
  <si>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</si>
  <si>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</si>
  <si>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</si>
  <si>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</si>
  <si>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</si>
  <si>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</si>
  <si>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</si>
  <si>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</si>
  <si>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</si>
  <si>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</si>
  <si>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</si>
  <si>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</si>
  <si>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</si>
  <si>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</si>
  <si>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</si>
  <si>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</si>
  <si>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</si>
  <si>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</si>
  <si>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</si>
  <si>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</si>
  <si>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</si>
  <si>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</si>
  <si>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</si>
  <si>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</si>
  <si>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</si>
  <si>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</si>
  <si>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</si>
  <si>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</si>
  <si>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</si>
  <si>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</si>
  <si>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</si>
  <si>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</si>
  <si>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</si>
  <si>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</si>
  <si>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</si>
  <si>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</si>
  <si>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</si>
  <si>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</si>
  <si>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</si>
  <si>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</si>
  <si>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</si>
  <si>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</si>
  <si>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</si>
  <si>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</si>
  <si>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</si>
  <si>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</si>
  <si>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</si>
  <si>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</si>
  <si>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</si>
  <si>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</si>
  <si>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</si>
  <si>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</si>
  <si>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</si>
  <si>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</si>
  <si>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</si>
  <si>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</si>
  <si>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</si>
  <si>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</si>
  <si>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</si>
  <si>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</si>
  <si>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</si>
  <si>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</si>
  <si>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</si>
  <si>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</si>
  <si>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</si>
  <si>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</si>
  <si>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</si>
  <si>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</si>
  <si>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</si>
  <si>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</si>
  <si>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</si>
  <si>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</si>
  <si>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</si>
  <si>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</si>
  <si>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</si>
  <si>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</si>
  <si>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</si>
  <si>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</si>
  <si>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</si>
  <si>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</si>
  <si>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</si>
  <si>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</si>
  <si>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</si>
  <si>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</si>
  <si>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</si>
  <si>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</si>
  <si>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</si>
  <si>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</si>
  <si>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</si>
  <si>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</si>
  <si>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</si>
  <si>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</si>
  <si>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</si>
  <si>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</si>
  <si>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</si>
  <si>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</si>
  <si>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</si>
  <si>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</si>
  <si>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</si>
  <si>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</si>
  <si>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</si>
  <si>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</si>
  <si>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</si>
  <si>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</si>
  <si>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</si>
  <si>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</si>
  <si>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</si>
  <si>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</si>
  <si>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</si>
  <si>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</si>
  <si>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</si>
  <si>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</si>
  <si>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</si>
  <si>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</si>
  <si>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</si>
  <si>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</si>
  <si>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</si>
  <si>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</si>
  <si>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</si>
  <si>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</si>
  <si>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</si>
  <si>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</si>
  <si>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</si>
  <si>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</si>
  <si>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</si>
  <si>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</si>
  <si>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</si>
  <si>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</si>
  <si>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</si>
  <si>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</si>
  <si>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</si>
  <si>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</si>
  <si>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</si>
  <si>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</si>
  <si>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</si>
  <si>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</si>
  <si>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</si>
  <si>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</si>
  <si>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</si>
  <si>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</si>
  <si>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</si>
  <si>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</si>
  <si>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</si>
  <si>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</si>
  <si>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</si>
  <si>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</si>
  <si>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</si>
  <si>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</si>
  <si>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</si>
  <si>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</si>
  <si>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</si>
  <si>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</si>
  <si>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</si>
  <si>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</si>
  <si>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</si>
  <si>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</si>
  <si>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</si>
  <si>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</si>
  <si>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</si>
  <si>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</si>
  <si>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</si>
  <si>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</si>
  <si>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</si>
  <si>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</si>
  <si>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</si>
  <si>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</si>
  <si>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</si>
  <si>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</si>
  <si>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</si>
  <si>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</si>
  <si>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</si>
  <si>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</si>
  <si>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</si>
  <si>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</si>
  <si>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</si>
  <si>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</si>
  <si>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</si>
  <si>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</si>
  <si>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</si>
  <si>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</si>
  <si>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</si>
  <si>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</si>
  <si>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</si>
  <si>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</si>
  <si>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</si>
  <si>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</si>
  <si>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</si>
  <si>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</si>
  <si>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</si>
  <si>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</si>
  <si>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</si>
  <si>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</si>
  <si>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</si>
  <si>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</si>
  <si>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</si>
  <si>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</si>
  <si>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</si>
  <si>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</si>
  <si>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</si>
  <si>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</si>
  <si>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</si>
  <si>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</si>
  <si>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</si>
  <si>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</si>
  <si>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</si>
  <si>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</si>
  <si>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</si>
  <si>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</si>
  <si>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</si>
  <si>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</si>
  <si>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</si>
  <si>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</si>
  <si>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</si>
  <si>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</si>
  <si>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</si>
  <si>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</si>
  <si>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</si>
  <si>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</si>
  <si>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</si>
  <si>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</si>
  <si>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</si>
  <si>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</si>
  <si>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</si>
  <si>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</si>
  <si>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</si>
  <si>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</si>
  <si>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</si>
  <si>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</si>
  <si>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</si>
  <si>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</si>
  <si>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</si>
  <si>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</si>
  <si>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</si>
  <si>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</si>
  <si>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</si>
  <si>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</si>
  <si>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</si>
  <si>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</si>
  <si>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</si>
  <si>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</si>
  <si>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</si>
  <si>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</si>
  <si>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</si>
  <si>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</si>
  <si>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</si>
  <si>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</si>
  <si>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</si>
  <si>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</si>
  <si>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</si>
  <si>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</si>
  <si>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</si>
  <si>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</si>
  <si>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</si>
  <si>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</si>
  <si>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</si>
  <si>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</si>
  <si>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</si>
  <si>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</si>
  <si>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</si>
  <si>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</si>
  <si>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</si>
  <si>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</si>
  <si>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</si>
  <si>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</si>
  <si>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</si>
  <si>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</si>
  <si>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</si>
  <si>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</si>
  <si>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</si>
  <si>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</si>
  <si>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</si>
  <si>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</si>
  <si>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</si>
  <si>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</si>
  <si>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</si>
  <si>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</si>
  <si>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</si>
  <si>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</si>
  <si>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</si>
  <si>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</si>
  <si>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</si>
  <si>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</si>
  <si>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</si>
  <si>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</si>
  <si>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</si>
  <si>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</si>
  <si>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</si>
  <si>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</si>
  <si>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</si>
  <si>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</si>
  <si>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</si>
  <si>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</si>
  <si>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</si>
  <si>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</si>
  <si>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</si>
  <si>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</si>
  <si>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</si>
  <si>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</si>
  <si>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</si>
  <si>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</si>
  <si>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</si>
  <si>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</si>
  <si>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</si>
  <si>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</si>
  <si>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</si>
  <si>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</si>
  <si>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</si>
  <si>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</si>
  <si>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</si>
  <si>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</si>
  <si>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</si>
  <si>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</si>
  <si>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</si>
  <si>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</si>
  <si>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</si>
  <si>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</si>
  <si>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</si>
  <si>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</si>
  <si>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</si>
  <si>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</si>
  <si>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</si>
  <si>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</si>
  <si>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</si>
  <si>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</si>
  <si>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</si>
  <si>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</si>
  <si>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</si>
  <si>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</si>
  <si>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</si>
  <si>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</si>
  <si>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</si>
  <si>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</si>
  <si>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</si>
  <si>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</si>
  <si>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</si>
  <si>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</si>
  <si>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</si>
  <si>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</si>
  <si>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</si>
  <si>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</si>
  <si>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</si>
  <si>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</si>
  <si>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</si>
  <si>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</si>
  <si>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</si>
  <si>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</si>
  <si>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</si>
  <si>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</si>
  <si>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</si>
  <si>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</si>
  <si>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</si>
  <si>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</si>
  <si>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</si>
  <si>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</si>
  <si>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</si>
  <si>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</si>
  <si>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</si>
  <si>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</si>
  <si>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</si>
  <si>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</si>
  <si>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</si>
  <si>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</si>
  <si>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</si>
  <si>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</si>
  <si>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</si>
  <si>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</si>
  <si>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</si>
  <si>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</si>
  <si>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</si>
  <si>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</si>
  <si>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</si>
  <si>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</si>
  <si>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</si>
  <si>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</si>
  <si>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</si>
  <si>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</si>
  <si>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</si>
  <si>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</si>
  <si>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</si>
  <si>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</si>
  <si>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</si>
  <si>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</si>
  <si>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</si>
  <si>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</si>
  <si>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</si>
  <si>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</si>
  <si>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</si>
  <si>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</si>
  <si>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</si>
  <si>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</si>
  <si>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</si>
  <si>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</si>
  <si>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</si>
  <si>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</si>
  <si>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</si>
  <si>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</si>
  <si>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</si>
  <si>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</si>
  <si>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</si>
  <si>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</si>
  <si>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</si>
  <si>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</si>
  <si>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</si>
  <si>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</si>
  <si>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</si>
  <si>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</si>
  <si>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</si>
  <si>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</si>
  <si>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</si>
  <si>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</si>
  <si>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</si>
  <si>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</si>
  <si>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</si>
  <si>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</si>
  <si>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</si>
  <si>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</si>
  <si>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</si>
  <si>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</si>
  <si>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</si>
  <si>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</si>
  <si>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</si>
  <si>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</si>
  <si>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</si>
  <si>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</si>
  <si>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</si>
  <si>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</si>
  <si>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</si>
  <si>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</si>
  <si>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</si>
  <si>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</si>
  <si>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</si>
  <si>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</si>
  <si>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</si>
  <si>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</si>
  <si>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</si>
  <si>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</si>
  <si>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</si>
  <si>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</si>
  <si>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</si>
  <si>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</si>
  <si>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</si>
  <si>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</si>
  <si>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</si>
  <si>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</si>
  <si>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</si>
  <si>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</si>
  <si>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</si>
  <si>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</si>
  <si>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</si>
  <si>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</si>
  <si>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</si>
  <si>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</si>
  <si>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</si>
  <si>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</si>
  <si>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</si>
  <si>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</si>
  <si>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</si>
  <si>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</si>
  <si>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</si>
  <si>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</si>
  <si>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</si>
  <si>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</si>
  <si>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</si>
  <si>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</si>
  <si>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</si>
  <si>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</si>
  <si>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</si>
  <si>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</si>
  <si>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</si>
  <si>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</si>
  <si>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</si>
  <si>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</si>
  <si>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</si>
  <si>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</si>
  <si>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</si>
  <si>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</si>
  <si>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</si>
  <si>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</si>
  <si>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</si>
  <si>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</si>
  <si>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</si>
  <si>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</si>
  <si>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</si>
  <si>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</si>
  <si>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</si>
  <si>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</si>
  <si>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</si>
  <si>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</si>
  <si>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</si>
  <si>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</si>
  <si>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</si>
  <si>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</si>
  <si>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</si>
  <si>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</si>
  <si>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</si>
  <si>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</si>
  <si>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</si>
  <si>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</si>
  <si>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</si>
  <si>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</si>
  <si>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</si>
  <si>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</si>
  <si>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</si>
  <si>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</si>
  <si>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</si>
  <si>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</si>
  <si>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</si>
  <si>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</si>
  <si>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</si>
  <si>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</si>
  <si>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</si>
  <si>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</si>
  <si>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</si>
  <si>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</si>
  <si>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</si>
  <si>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</si>
  <si>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</si>
  <si>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</si>
  <si>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</si>
  <si>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</si>
  <si>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</si>
  <si>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</si>
  <si>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</si>
  <si>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</si>
  <si>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</si>
  <si>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</si>
  <si>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</si>
  <si>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</si>
  <si>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</si>
  <si>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</si>
  <si>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</si>
  <si>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</si>
  <si>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</si>
  <si>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</si>
  <si>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</si>
  <si>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</si>
  <si>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</si>
  <si>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</si>
  <si>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</si>
  <si>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</si>
  <si>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</si>
  <si>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</si>
  <si>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</si>
  <si>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</si>
  <si>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</si>
  <si>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</si>
  <si>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</si>
  <si>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</si>
  <si>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</si>
  <si>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</si>
  <si>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</si>
  <si>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</si>
  <si>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</si>
  <si>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</si>
  <si>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</si>
  <si>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</si>
  <si>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</si>
  <si>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</si>
  <si>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</si>
  <si>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</si>
  <si>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</si>
  <si>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</si>
  <si>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</si>
  <si>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</si>
  <si>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</si>
  <si>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</si>
  <si>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</si>
  <si>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</si>
  <si>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</si>
  <si>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</si>
  <si>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</si>
  <si>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</si>
  <si>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</si>
  <si>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</si>
  <si>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</si>
  <si>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</si>
  <si>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</si>
  <si>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</si>
  <si>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</si>
  <si>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</si>
  <si>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</si>
  <si>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</si>
  <si>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</si>
  <si>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</si>
  <si>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</si>
  <si>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</si>
  <si>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</si>
  <si>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</si>
  <si>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</si>
  <si>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</si>
  <si>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</si>
  <si>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</si>
  <si>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</si>
  <si>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</si>
  <si>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</si>
  <si>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</si>
  <si>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</si>
  <si>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</si>
  <si>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</si>
  <si>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</si>
  <si>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</si>
  <si>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</si>
  <si>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</si>
  <si>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</si>
  <si>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</si>
  <si>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</si>
  <si>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</si>
  <si>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</si>
  <si>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</si>
  <si>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</si>
  <si>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</si>
  <si>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</si>
  <si>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</si>
  <si>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</si>
  <si>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</si>
  <si>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</si>
  <si>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</si>
  <si>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</si>
  <si>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</si>
  <si>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</si>
  <si>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</si>
  <si>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</si>
  <si>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</si>
  <si>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</si>
  <si>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</si>
  <si>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</si>
  <si>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</si>
  <si>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</si>
  <si>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</si>
  <si>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</si>
  <si>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</si>
  <si>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</si>
  <si>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</si>
  <si>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</si>
  <si>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</si>
  <si>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</si>
  <si>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</si>
  <si>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</si>
  <si>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</si>
  <si>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</si>
  <si>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</si>
  <si>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</si>
  <si>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</si>
  <si>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</si>
  <si>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</si>
  <si>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</si>
  <si>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</si>
  <si>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</si>
  <si>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</si>
  <si>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</si>
  <si>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</si>
  <si>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</si>
  <si>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</si>
  <si>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</si>
  <si>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</si>
  <si>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</si>
  <si>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</si>
  <si>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</si>
  <si>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</si>
  <si>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</si>
  <si>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</si>
  <si>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</si>
  <si>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</si>
  <si>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</si>
  <si>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</si>
  <si>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</si>
  <si>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</si>
  <si>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</si>
  <si>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</si>
  <si>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</si>
  <si>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</si>
  <si>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</si>
  <si>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</si>
  <si>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</si>
  <si>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</si>
  <si>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</si>
  <si>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</si>
  <si>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</si>
  <si>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</si>
  <si>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</si>
  <si>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</si>
  <si>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</si>
  <si>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</si>
  <si>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</si>
  <si>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</si>
  <si>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</si>
  <si>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</si>
  <si>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</si>
  <si>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</si>
  <si>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</si>
  <si>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</si>
  <si>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</si>
  <si>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</si>
  <si>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</si>
  <si>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</si>
  <si>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</si>
  <si>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</si>
  <si>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</si>
  <si>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</si>
  <si>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</si>
  <si>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</si>
  <si>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</si>
  <si>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</si>
  <si>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</si>
  <si>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</si>
  <si>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</si>
  <si>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</si>
  <si>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</si>
  <si>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</si>
  <si>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</si>
  <si>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</si>
  <si>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</si>
  <si>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</si>
  <si>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</si>
  <si>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</si>
  <si>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</si>
  <si>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</si>
  <si>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</si>
  <si>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</si>
  <si>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</si>
  <si>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</si>
  <si>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</si>
  <si>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</si>
  <si>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</si>
  <si>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</si>
  <si>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</si>
  <si>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</si>
  <si>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</si>
  <si>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</si>
  <si>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</si>
  <si>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</si>
  <si>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</si>
  <si>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</si>
  <si>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</si>
  <si>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</si>
  <si>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</si>
  <si>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</si>
  <si>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</si>
  <si>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</si>
  <si>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</si>
  <si>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</si>
  <si>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</si>
  <si>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</si>
  <si>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</si>
  <si>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</si>
  <si>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</si>
  <si>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</si>
  <si>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</si>
  <si>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</si>
  <si>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</si>
  <si>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</si>
  <si>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</si>
  <si>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</si>
  <si>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</si>
  <si>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</si>
  <si>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</si>
  <si>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</si>
  <si>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</si>
  <si>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</si>
  <si>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</si>
  <si>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</si>
  <si>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</si>
  <si>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</si>
  <si>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</si>
  <si>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</si>
  <si>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</si>
  <si>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</si>
  <si>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</si>
  <si>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</si>
  <si>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</si>
  <si>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</si>
  <si>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</si>
  <si>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</si>
  <si>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</si>
  <si>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</si>
  <si>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</si>
  <si>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</si>
  <si>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</si>
  <si>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</si>
  <si>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</si>
  <si>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</si>
  <si>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</si>
  <si>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</si>
  <si>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</si>
  <si>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</si>
  <si>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</si>
  <si>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</si>
  <si>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</si>
  <si>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</si>
  <si>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</si>
  <si>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</si>
  <si>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</si>
  <si>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</si>
  <si>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</si>
  <si>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</si>
  <si>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</si>
  <si>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</si>
  <si>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</si>
  <si>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</si>
  <si>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</si>
  <si>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</si>
  <si>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</si>
  <si>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</si>
  <si>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</si>
  <si>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</si>
  <si>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</si>
  <si>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</si>
  <si>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</si>
  <si>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</si>
  <si>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</si>
  <si>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</si>
  <si>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</si>
  <si>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</si>
  <si>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</si>
  <si>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</si>
  <si>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</si>
  <si>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</si>
  <si>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</si>
  <si>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</si>
  <si>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</si>
  <si>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</si>
  <si>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</si>
  <si>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</si>
  <si>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</si>
  <si>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</si>
  <si>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</si>
  <si>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</si>
  <si>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</si>
  <si>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</si>
  <si>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</si>
  <si>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</si>
  <si>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</si>
  <si>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</si>
  <si>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</si>
  <si>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</si>
  <si>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</si>
  <si>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</si>
  <si>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</si>
  <si>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</si>
  <si>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</si>
  <si>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</si>
  <si>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</si>
  <si>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</si>
  <si>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</si>
  <si>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</si>
  <si>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</si>
  <si>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</si>
  <si>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</si>
  <si>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</si>
  <si>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</si>
  <si>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</si>
  <si>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</si>
  <si>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</si>
  <si>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</si>
  <si>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</si>
  <si>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</si>
  <si>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</si>
  <si>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</si>
  <si>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</si>
  <si>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</si>
  <si>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</si>
  <si>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</si>
  <si>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</si>
  <si>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</si>
  <si>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</si>
  <si>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</si>
  <si>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</si>
  <si>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</si>
  <si>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</si>
  <si>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</si>
  <si>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</si>
  <si>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</si>
  <si>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</si>
  <si>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</si>
  <si>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</si>
  <si>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</si>
  <si>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</si>
  <si>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</si>
  <si>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</si>
  <si>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</si>
  <si>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</si>
  <si>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</si>
  <si>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</si>
  <si>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</si>
  <si>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</si>
  <si>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</si>
  <si>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</si>
  <si>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</si>
  <si>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</si>
  <si>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</si>
  <si>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</si>
  <si>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</si>
  <si>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</si>
  <si>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</si>
  <si>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</si>
  <si>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</si>
  <si>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</si>
  <si>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</si>
  <si>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</si>
  <si>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</si>
  <si>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</si>
  <si>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</si>
  <si>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</si>
  <si>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</si>
  <si>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</si>
  <si>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</si>
  <si>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</si>
  <si>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</si>
  <si>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</si>
  <si>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</si>
  <si>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</si>
  <si>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</si>
  <si>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</si>
  <si>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</si>
  <si>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</si>
  <si>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</si>
  <si>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</si>
  <si>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</si>
  <si>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</si>
  <si>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</si>
  <si>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</si>
  <si>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</si>
  <si>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</si>
  <si>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</si>
  <si>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</si>
  <si>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</si>
  <si>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</si>
  <si>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</si>
  <si>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</si>
  <si>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</si>
  <si>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</si>
  <si>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</si>
  <si>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</si>
  <si>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</si>
  <si>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</si>
  <si>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</si>
  <si>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</si>
  <si>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</si>
  <si>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</si>
  <si>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</si>
  <si>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</si>
  <si>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</si>
  <si>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</si>
  <si>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</si>
  <si>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</si>
  <si>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</si>
  <si>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</si>
  <si>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</si>
  <si>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</si>
  <si>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</si>
  <si>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</si>
  <si>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</si>
  <si>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</si>
  <si>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</si>
  <si>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</si>
  <si>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</si>
  <si>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</si>
  <si>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</si>
  <si>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</si>
  <si>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</si>
  <si>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</si>
  <si>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</si>
  <si>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</si>
  <si>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</si>
  <si>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</si>
  <si>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</si>
  <si>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</si>
  <si>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</si>
  <si>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</si>
  <si>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</si>
  <si>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</si>
  <si>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</si>
  <si>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</si>
  <si>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</si>
  <si>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</si>
  <si>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</si>
  <si>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</si>
  <si>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</si>
  <si>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</si>
  <si>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</si>
  <si>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</si>
  <si>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</si>
  <si>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</si>
  <si>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</si>
  <si>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</si>
  <si>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</si>
  <si>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</si>
  <si>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</si>
  <si>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</si>
  <si>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</si>
  <si>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</si>
  <si>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</si>
  <si>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</si>
  <si>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</si>
  <si>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</si>
  <si>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</si>
  <si>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</si>
  <si>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</si>
  <si>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</si>
  <si>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</si>
  <si>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</si>
  <si>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</si>
  <si>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</si>
  <si>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</si>
  <si>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</si>
  <si>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</si>
  <si>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</si>
  <si>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</si>
  <si>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</si>
  <si>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</si>
  <si>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</si>
  <si>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</si>
  <si>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</si>
  <si>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</si>
  <si>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</si>
  <si>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</si>
  <si>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</si>
  <si>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</si>
  <si>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</si>
  <si>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</si>
  <si>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</si>
  <si>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</si>
  <si>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</si>
  <si>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</si>
  <si>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</si>
  <si>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</si>
  <si>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</si>
  <si>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</si>
  <si>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</si>
  <si>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</si>
  <si>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</si>
  <si>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</si>
  <si>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</si>
  <si>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</si>
  <si>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</si>
  <si>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</si>
  <si>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</si>
  <si>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</si>
  <si>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</si>
  <si>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</si>
  <si>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</si>
  <si>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</si>
  <si>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</si>
  <si>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</si>
  <si>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</si>
  <si>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</si>
  <si>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</si>
  <si>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</si>
  <si>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</si>
  <si>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</si>
  <si>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</si>
  <si>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</si>
  <si>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</si>
  <si>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</si>
  <si>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</si>
  <si>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</si>
  <si>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</si>
  <si>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</si>
  <si>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</si>
  <si>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</si>
  <si>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</si>
  <si>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</si>
  <si>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</si>
  <si>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</si>
  <si>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</si>
  <si>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</si>
  <si>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</si>
  <si>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</si>
  <si>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</si>
  <si>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</si>
  <si>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</si>
  <si>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</si>
  <si>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</si>
  <si>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</si>
  <si>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</si>
  <si>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</si>
  <si>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</si>
  <si>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</si>
  <si>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</si>
  <si>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</si>
  <si>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</si>
  <si>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</si>
  <si>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</si>
  <si>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</si>
  <si>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</si>
  <si>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</si>
  <si>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</si>
  <si>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</si>
  <si>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</si>
  <si>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</si>
  <si>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</si>
  <si>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</si>
  <si>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</si>
  <si>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</si>
  <si>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</si>
  <si>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</si>
  <si>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</si>
  <si>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</si>
  <si>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</si>
  <si>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</si>
  <si>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</si>
  <si>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</si>
  <si>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</si>
  <si>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</si>
  <si>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</si>
  <si>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</si>
  <si>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</si>
  <si>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</si>
  <si>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</si>
  <si>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</si>
  <si>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</si>
  <si>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</si>
  <si>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</si>
  <si>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</si>
  <si>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</si>
  <si>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</si>
  <si>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</si>
  <si>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</si>
  <si>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</si>
  <si>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</si>
  <si>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</si>
  <si>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</si>
  <si>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</si>
  <si>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</si>
  <si>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</si>
  <si>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</si>
  <si>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</si>
  <si>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</si>
  <si>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</si>
  <si>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</si>
  <si>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</si>
  <si>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</si>
  <si>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</si>
  <si>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</si>
  <si>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</si>
  <si>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</si>
  <si>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</si>
  <si>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</si>
  <si>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</si>
  <si>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</si>
  <si>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</si>
  <si>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</si>
  <si>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</si>
  <si>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</si>
  <si>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</si>
  <si>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</si>
  <si>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</si>
  <si>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</si>
  <si>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</si>
  <si>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</si>
  <si>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</si>
  <si>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</si>
  <si>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</si>
  <si>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</si>
  <si>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</si>
  <si>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</si>
  <si>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</si>
  <si>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</si>
  <si>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</si>
  <si>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</si>
  <si>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</si>
  <si>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</si>
  <si>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</si>
  <si>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</si>
  <si>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</si>
  <si>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</si>
  <si>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</si>
  <si>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</si>
  <si>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</si>
  <si>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</si>
  <si>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</si>
  <si>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</si>
  <si>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</si>
  <si>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</si>
  <si>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</si>
  <si>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</si>
  <si>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</si>
  <si>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</si>
  <si>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</si>
  <si>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</si>
  <si>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</si>
  <si>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</si>
  <si>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</si>
  <si>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</si>
  <si>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</si>
  <si>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</si>
  <si>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</si>
  <si>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</si>
  <si>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</si>
  <si>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</si>
  <si>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</si>
  <si>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</si>
  <si>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</si>
  <si>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</si>
  <si>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</si>
  <si>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</si>
  <si>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</si>
  <si>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</si>
  <si>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</si>
  <si>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</si>
  <si>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</si>
  <si>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</si>
  <si>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</si>
  <si>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</si>
  <si>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</si>
  <si>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</si>
  <si>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</si>
  <si>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</si>
  <si>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</si>
  <si>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</si>
  <si>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</si>
  <si>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</si>
  <si>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</si>
  <si>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</si>
  <si>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</si>
  <si>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</si>
  <si>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</si>
  <si>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</si>
  <si>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</si>
  <si>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</si>
  <si>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</si>
  <si>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</si>
  <si>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</si>
  <si>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</si>
  <si>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</si>
  <si>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</si>
  <si>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</si>
  <si>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</si>
  <si>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</si>
  <si>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</si>
  <si>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</si>
  <si>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</si>
  <si>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</si>
  <si>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</si>
  <si>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</si>
  <si>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</si>
  <si>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</si>
  <si>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</si>
  <si>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</si>
  <si>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</si>
  <si>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</si>
  <si>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</si>
  <si>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</si>
  <si>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</si>
  <si>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</si>
  <si>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</si>
  <si>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</si>
  <si>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</si>
  <si>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</si>
  <si>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</si>
  <si>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</si>
  <si>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</si>
  <si>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</si>
  <si>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</si>
  <si>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</si>
  <si>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</si>
  <si>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</si>
  <si>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</si>
  <si>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</si>
  <si>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</si>
  <si>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</si>
  <si>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</si>
  <si>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</si>
  <si>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</si>
  <si>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</si>
  <si>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</si>
  <si>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</si>
  <si>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</si>
  <si>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</si>
  <si>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</si>
  <si>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</si>
  <si>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</si>
  <si>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</si>
  <si>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</si>
  <si>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</si>
  <si>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</si>
  <si>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</si>
  <si>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</si>
  <si>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</si>
  <si>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</si>
  <si>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</si>
  <si>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</si>
  <si>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</si>
  <si>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</si>
  <si>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</si>
  <si>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</si>
  <si>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</si>
  <si>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</si>
  <si>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</si>
  <si>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</si>
  <si>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</si>
  <si>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</si>
  <si>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</si>
  <si>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</si>
  <si>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</si>
  <si>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</si>
  <si>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</si>
  <si>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</si>
  <si>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</si>
  <si>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</si>
  <si>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</si>
  <si>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</si>
  <si>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</si>
  <si>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</si>
  <si>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</si>
  <si>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</si>
  <si>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</si>
  <si>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</si>
  <si>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</si>
  <si>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</si>
  <si>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</si>
  <si>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</si>
  <si>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</si>
  <si>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</si>
  <si>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</si>
  <si>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</si>
  <si>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</si>
  <si>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</si>
  <si>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</si>
  <si>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</si>
  <si>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</si>
  <si>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</si>
  <si>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</si>
  <si>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</si>
  <si>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</si>
  <si>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</si>
  <si>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</si>
  <si>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</si>
  <si>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</si>
  <si>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</si>
  <si>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</si>
  <si>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</si>
  <si>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</si>
  <si>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</si>
  <si>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</si>
  <si>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</si>
  <si>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</si>
  <si>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</si>
  <si>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</si>
  <si>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</si>
  <si>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</si>
  <si>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</si>
  <si>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</si>
  <si>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</si>
  <si>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</si>
  <si>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</si>
  <si>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</si>
  <si>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</si>
  <si>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</si>
  <si>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</si>
  <si>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</si>
  <si>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</si>
  <si>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</si>
  <si>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</si>
  <si>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</si>
  <si>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</si>
  <si>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</si>
  <si>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</si>
  <si>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</si>
  <si>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</si>
  <si>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</si>
  <si>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</si>
  <si>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</si>
  <si>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</si>
  <si>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</si>
  <si>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</si>
  <si>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</si>
  <si>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</si>
  <si>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</si>
  <si>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</si>
  <si>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</si>
  <si>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</si>
  <si>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</si>
  <si>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</si>
  <si>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</si>
  <si>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</si>
  <si>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</si>
  <si>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</si>
  <si>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</si>
  <si>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</si>
  <si>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</si>
  <si>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</si>
  <si>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</si>
  <si>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</si>
  <si>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</si>
  <si>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</si>
  <si>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</si>
  <si>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</si>
  <si>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</si>
  <si>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</si>
  <si>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</si>
  <si>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</si>
  <si>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</si>
  <si>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</si>
  <si>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</si>
  <si>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</si>
  <si>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</si>
  <si>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</si>
  <si>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</si>
  <si>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</si>
  <si>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</si>
  <si>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</si>
  <si>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</si>
  <si>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</si>
  <si>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</si>
  <si>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</si>
  <si>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</si>
  <si>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</si>
  <si>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</si>
  <si>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</si>
  <si>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</si>
  <si>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</si>
  <si>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</si>
  <si>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</si>
  <si>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</si>
  <si>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</si>
  <si>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</si>
  <si>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</si>
  <si>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</si>
  <si>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</si>
  <si>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</si>
  <si>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</si>
  <si>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</si>
  <si>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</si>
  <si>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</si>
  <si>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</si>
  <si>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</si>
  <si>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</si>
  <si>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</si>
  <si>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</si>
  <si>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</si>
  <si>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</si>
  <si>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</si>
  <si>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</si>
  <si>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</si>
  <si>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</si>
  <si>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</si>
  <si>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</si>
  <si>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</si>
  <si>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</si>
  <si>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</si>
  <si>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</si>
  <si>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</si>
  <si>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</si>
  <si>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</si>
  <si>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</si>
  <si>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</si>
  <si>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</si>
  <si>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</si>
  <si>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</si>
  <si>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</si>
  <si>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</si>
  <si>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</si>
  <si>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</si>
  <si>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</si>
  <si>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</si>
  <si>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</si>
  <si>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</si>
  <si>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</si>
  <si>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</si>
  <si>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</si>
  <si>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</si>
  <si>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</si>
  <si>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</si>
  <si>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</si>
  <si>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</si>
  <si>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</si>
  <si>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</si>
  <si>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</si>
  <si>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</si>
  <si>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</si>
  <si>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</si>
  <si>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</si>
  <si>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</si>
  <si>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</si>
  <si>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</si>
  <si>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</si>
  <si>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</si>
  <si>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</si>
  <si>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</si>
  <si>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</si>
  <si>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</si>
  <si>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</si>
  <si>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</si>
  <si>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</si>
  <si>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</si>
  <si>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</si>
  <si>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</si>
  <si>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</si>
  <si>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</si>
  <si>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</si>
  <si>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</si>
  <si>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</si>
  <si>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</si>
  <si>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</si>
  <si>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</si>
  <si>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</si>
  <si>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</si>
  <si>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</si>
  <si>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</si>
  <si>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</si>
  <si>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</si>
  <si>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</si>
  <si>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</si>
  <si>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</si>
  <si>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</si>
  <si>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</si>
  <si>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</si>
  <si>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</si>
  <si>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</si>
  <si>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</si>
  <si>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</si>
  <si>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</si>
  <si>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</si>
  <si>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</si>
  <si>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</si>
  <si>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</si>
  <si>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</si>
  <si>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</si>
  <si>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</si>
  <si>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</si>
  <si>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</si>
  <si>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</si>
  <si>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</si>
  <si>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</si>
  <si>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</si>
  <si>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</si>
  <si>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</si>
  <si>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</si>
  <si>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</si>
  <si>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</si>
  <si>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</si>
  <si>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</si>
  <si>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</si>
  <si>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</si>
  <si>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</si>
  <si>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</si>
  <si>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</si>
  <si>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</si>
  <si>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</si>
  <si>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</si>
  <si>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</si>
  <si>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</si>
  <si>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</si>
  <si>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</si>
  <si>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</si>
  <si>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</si>
  <si>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</si>
  <si>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</si>
  <si>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</si>
  <si>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</si>
  <si>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</si>
  <si>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</si>
  <si>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</si>
  <si>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</si>
  <si>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</si>
  <si>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</si>
  <si>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</si>
  <si>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</si>
  <si>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</si>
  <si>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</si>
  <si>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</si>
  <si>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</si>
  <si>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</si>
  <si>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</si>
  <si>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</si>
  <si>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</si>
  <si>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</si>
  <si>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</si>
  <si>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</si>
  <si>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</si>
  <si>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</si>
  <si>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</si>
  <si>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</si>
  <si>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</si>
  <si>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</si>
  <si>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</si>
  <si>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</si>
  <si>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</si>
  <si>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</si>
  <si>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</si>
  <si>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</si>
  <si>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</si>
  <si>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</si>
  <si>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</si>
  <si>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</si>
  <si>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</si>
  <si>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</si>
  <si>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</si>
  <si>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</si>
  <si>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</si>
  <si>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</si>
  <si>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</si>
  <si>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</si>
  <si>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</si>
  <si>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</si>
  <si>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</si>
  <si>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</si>
  <si>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</si>
  <si>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</si>
  <si>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</si>
  <si>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</si>
  <si>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</si>
  <si>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</si>
  <si>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</si>
  <si>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</si>
  <si>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</si>
  <si>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</si>
  <si>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</si>
  <si>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</si>
  <si>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</si>
  <si>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</si>
  <si>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</si>
  <si>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</si>
  <si>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</si>
  <si>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</si>
  <si>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</si>
  <si>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</si>
  <si>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</si>
  <si>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</si>
  <si>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</si>
  <si>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</si>
  <si>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</si>
  <si>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</si>
  <si>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</si>
  <si>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</si>
  <si>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</si>
  <si>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</si>
  <si>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</si>
  <si>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</si>
  <si>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</si>
  <si>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</si>
  <si>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</si>
  <si>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</si>
  <si>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</si>
  <si>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</si>
  <si>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</si>
  <si>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</si>
  <si>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</si>
  <si>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</si>
  <si>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</si>
  <si>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</si>
  <si>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</si>
  <si>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</si>
  <si>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</si>
  <si>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</si>
  <si>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</si>
  <si>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</si>
  <si>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</si>
  <si>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</si>
  <si>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</si>
  <si>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</si>
  <si>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</si>
  <si>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</si>
  <si>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</si>
  <si>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</si>
  <si>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</si>
  <si>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</si>
  <si>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</si>
  <si>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</si>
  <si>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</si>
  <si>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</si>
  <si>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</si>
  <si>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</si>
  <si>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</si>
  <si>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</si>
  <si>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</si>
  <si>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</si>
  <si>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</si>
  <si>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</si>
  <si>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</si>
  <si>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</si>
  <si>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</si>
  <si>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</si>
  <si>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</si>
  <si>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</si>
  <si>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</si>
  <si>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</si>
  <si>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</si>
  <si>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</si>
  <si>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</si>
  <si>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</si>
  <si>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</si>
  <si>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</si>
  <si>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</si>
  <si>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</si>
  <si>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</si>
  <si>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</si>
  <si>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</si>
  <si>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</si>
  <si>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</si>
  <si>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</si>
  <si>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</si>
  <si>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</si>
  <si>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</si>
  <si>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</si>
  <si>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</si>
  <si>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</si>
  <si>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</si>
  <si>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</si>
  <si>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</si>
  <si>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</si>
  <si>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</si>
  <si>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</si>
  <si>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</si>
  <si>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</si>
  <si>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</si>
  <si>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</si>
  <si>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</si>
  <si>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</si>
  <si>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</si>
  <si>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</si>
  <si>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</si>
  <si>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</si>
  <si>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</si>
  <si>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</si>
  <si>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</si>
  <si>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</si>
  <si>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</si>
  <si>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</si>
  <si>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</si>
  <si>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</si>
  <si>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</si>
  <si>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</si>
  <si>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</si>
  <si>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</si>
  <si>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</si>
  <si>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</si>
  <si>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</si>
  <si>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</si>
  <si>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</si>
  <si>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</si>
  <si>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</si>
  <si>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</si>
  <si>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</si>
  <si>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</si>
  <si>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</si>
  <si>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</si>
  <si>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</si>
  <si>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</si>
  <si>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</si>
  <si>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</si>
  <si>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</si>
  <si>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</si>
  <si>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</si>
  <si>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</si>
  <si>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</si>
  <si>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</si>
  <si>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</si>
  <si>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</si>
  <si>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</si>
  <si>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</si>
  <si>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</si>
  <si>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</si>
  <si>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</si>
  <si>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</si>
  <si>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</si>
  <si>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</si>
  <si>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</si>
  <si>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</si>
  <si>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</si>
  <si>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</si>
  <si>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</si>
  <si>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</si>
  <si>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</si>
  <si>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</si>
  <si>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</si>
  <si>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</si>
  <si>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</si>
  <si>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</si>
  <si>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</si>
  <si>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</si>
  <si>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</si>
  <si>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</si>
  <si>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</si>
  <si>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</si>
  <si>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</si>
  <si>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</si>
  <si>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</si>
  <si>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</si>
  <si>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</si>
  <si>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</si>
  <si>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</si>
  <si>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</si>
  <si>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</si>
  <si>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</si>
  <si>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</si>
  <si>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</si>
  <si>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</si>
  <si>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</si>
  <si>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</si>
  <si>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</si>
  <si>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</si>
  <si>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</si>
  <si>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</si>
  <si>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</si>
  <si>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</si>
  <si>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</si>
  <si>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</si>
  <si>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</si>
  <si>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</si>
  <si>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</si>
  <si>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</si>
  <si>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</si>
  <si>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</si>
  <si>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</si>
  <si>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</si>
  <si>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</si>
  <si>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</si>
  <si>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</si>
  <si>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</si>
  <si>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</si>
  <si>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</si>
  <si>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</si>
  <si>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</si>
  <si>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</si>
  <si>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</si>
  <si>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</si>
  <si>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</si>
  <si>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</si>
  <si>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</si>
  <si>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</si>
  <si>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</si>
  <si>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</si>
  <si>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</si>
  <si>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</si>
  <si>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</si>
  <si>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</si>
  <si>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</si>
  <si>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</si>
  <si>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</si>
  <si>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</si>
  <si>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</si>
  <si>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</si>
  <si>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</si>
  <si>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</si>
  <si>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</si>
  <si>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</si>
  <si>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</si>
  <si>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</si>
  <si>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</si>
  <si>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</si>
  <si>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</si>
  <si>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</si>
  <si>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</si>
  <si>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</si>
  <si>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</si>
  <si>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</si>
  <si>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</si>
  <si>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</si>
  <si>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</si>
  <si>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</si>
  <si>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</si>
  <si>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</si>
  <si>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</si>
  <si>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</si>
  <si>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</si>
  <si>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</si>
  <si>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</si>
  <si>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</si>
  <si>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</si>
  <si>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</si>
  <si>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</si>
  <si>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</si>
  <si>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</si>
  <si>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</si>
  <si>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</si>
  <si>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</si>
  <si>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</si>
  <si>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</si>
  <si>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</si>
  <si>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</si>
  <si>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</si>
  <si>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</si>
  <si>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</si>
  <si>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</si>
  <si>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</si>
  <si>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</si>
  <si>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</si>
  <si>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</si>
  <si>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</si>
  <si>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</si>
  <si>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</si>
  <si>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</si>
  <si>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</si>
  <si>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</si>
  <si>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</si>
  <si>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</si>
  <si>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</si>
  <si>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</si>
  <si>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</si>
  <si>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</si>
  <si>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</si>
  <si>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</si>
  <si>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</si>
  <si>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</si>
  <si>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</si>
  <si>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</si>
  <si>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</si>
  <si>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</si>
  <si>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</si>
  <si>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</si>
  <si>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</si>
  <si>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</si>
  <si>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</si>
  <si>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</si>
  <si>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</si>
  <si>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</si>
  <si>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</si>
  <si>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</si>
  <si>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</si>
  <si>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</si>
  <si>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</si>
  <si>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</si>
  <si>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</si>
  <si>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</si>
  <si>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</si>
  <si>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</si>
  <si>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</si>
  <si>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</si>
  <si>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</si>
  <si>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</si>
  <si>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</si>
  <si>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</si>
  <si>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</si>
  <si>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</si>
  <si>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</si>
  <si>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</si>
  <si>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</si>
  <si>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</si>
  <si>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</si>
  <si>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</si>
  <si>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</si>
  <si>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</si>
  <si>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</si>
  <si>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</si>
  <si>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</si>
  <si>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</si>
  <si>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</si>
  <si>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</si>
  <si>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</si>
  <si>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</si>
  <si>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</si>
  <si>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</si>
  <si>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</si>
  <si>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</si>
  <si>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</si>
  <si>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</si>
  <si>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</si>
  <si>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</si>
  <si>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</si>
  <si>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</si>
  <si>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</si>
  <si>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</si>
  <si>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</si>
  <si>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</si>
  <si>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</si>
  <si>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</si>
  <si>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</si>
  <si>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</si>
  <si>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</si>
  <si>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</si>
  <si>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</si>
  <si>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</si>
  <si>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</si>
  <si>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</si>
  <si>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</si>
  <si>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</si>
  <si>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</si>
  <si>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</si>
  <si>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</si>
  <si>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</si>
  <si>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</si>
  <si>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</si>
  <si>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</si>
  <si>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</si>
  <si>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</si>
  <si>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</si>
  <si>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</si>
  <si>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</si>
  <si>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</si>
  <si>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</si>
  <si>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</si>
  <si>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</si>
  <si>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</si>
  <si>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</si>
  <si>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</si>
  <si>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</si>
  <si>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</si>
  <si>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</si>
  <si>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</si>
  <si>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</si>
  <si>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</si>
  <si>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</si>
  <si>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</si>
  <si>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</si>
  <si>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</si>
  <si>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</si>
  <si>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</si>
  <si>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</si>
  <si>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</si>
  <si>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</si>
  <si>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</si>
  <si>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</si>
  <si>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</si>
  <si>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</si>
  <si>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</si>
  <si>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</si>
  <si>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</si>
  <si>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</si>
  <si>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</si>
  <si>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</si>
  <si>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</si>
  <si>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</si>
  <si>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</si>
  <si>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</si>
  <si>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</si>
  <si>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</si>
  <si>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</si>
  <si>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</si>
  <si>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</si>
  <si>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</si>
  <si>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</si>
  <si>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</si>
  <si>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</si>
  <si>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</si>
  <si>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</si>
  <si>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</si>
  <si>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</si>
  <si>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</si>
  <si>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</si>
  <si>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</si>
  <si>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</si>
  <si>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</si>
  <si>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</si>
  <si>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</si>
  <si>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</si>
  <si>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</si>
  <si>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</si>
  <si>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</si>
  <si>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</si>
  <si>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</si>
  <si>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</si>
  <si>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</si>
  <si>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</si>
  <si>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</si>
  <si>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</si>
  <si>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</si>
  <si>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</si>
  <si>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</si>
  <si>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</si>
  <si>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</si>
  <si>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</si>
  <si>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</si>
  <si>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</si>
  <si>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</si>
  <si>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</si>
  <si>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</si>
  <si>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</si>
  <si>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</si>
  <si>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</si>
  <si>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</si>
  <si>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</si>
  <si>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</si>
  <si>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</si>
  <si>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</si>
  <si>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</si>
  <si>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</si>
  <si>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</si>
  <si>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</si>
  <si>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</si>
  <si>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</si>
  <si>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</si>
  <si>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</si>
  <si>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</si>
  <si>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</si>
  <si>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</si>
  <si>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</si>
  <si>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</si>
  <si>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</si>
  <si>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</si>
  <si>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</si>
  <si>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</si>
  <si>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</si>
  <si>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</si>
  <si>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</si>
  <si>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</si>
  <si>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</si>
  <si>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</si>
  <si>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</si>
  <si>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</si>
  <si>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</si>
  <si>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</si>
  <si>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</si>
  <si>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</si>
  <si>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</si>
  <si>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</si>
  <si>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</si>
  <si>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</si>
  <si>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</si>
  <si>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</si>
  <si>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</si>
  <si>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</si>
  <si>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</si>
  <si>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</si>
  <si>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</si>
  <si>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</si>
  <si>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</si>
  <si>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</si>
  <si>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</si>
  <si>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</si>
  <si>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</si>
  <si>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</si>
  <si>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</si>
  <si>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</si>
  <si>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</si>
  <si>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</si>
  <si>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</si>
  <si>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</si>
  <si>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</si>
  <si>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</si>
  <si>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</si>
  <si>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</si>
  <si>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</si>
  <si>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</si>
  <si>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</si>
  <si>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</si>
  <si>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</si>
  <si>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</si>
  <si>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</si>
  <si>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</si>
  <si>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</si>
  <si>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</si>
  <si>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</si>
  <si>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</si>
  <si>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</si>
  <si>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</si>
  <si>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</si>
  <si>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</si>
  <si>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</si>
  <si>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</si>
  <si>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</si>
  <si>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</si>
  <si>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</si>
  <si>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</si>
  <si>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</si>
  <si>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</si>
  <si>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</si>
  <si>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</si>
  <si>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</si>
  <si>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</si>
  <si>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</si>
  <si>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</si>
  <si>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</si>
  <si>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</si>
  <si>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</si>
  <si>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</si>
  <si>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</si>
  <si>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</si>
  <si>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</si>
  <si>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</si>
  <si>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</si>
  <si>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</si>
  <si>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</si>
  <si>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</si>
  <si>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</si>
  <si>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</si>
  <si>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</si>
  <si>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</si>
  <si>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</si>
  <si>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</si>
  <si>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</si>
  <si>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</si>
  <si>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</si>
  <si>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</si>
  <si>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</si>
  <si>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</si>
  <si>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</si>
  <si>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</si>
  <si>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</si>
  <si>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</si>
  <si>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</si>
  <si>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</si>
  <si>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</si>
  <si>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</si>
  <si>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</si>
  <si>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</si>
  <si>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</si>
  <si>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</si>
  <si>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</si>
  <si>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</si>
  <si>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</si>
  <si>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</si>
  <si>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</si>
  <si>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</si>
  <si>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</si>
  <si>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</si>
  <si>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</si>
  <si>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</si>
  <si>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</si>
  <si>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</si>
  <si>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</si>
  <si>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</si>
  <si>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</si>
  <si>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</si>
  <si>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</si>
  <si>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</si>
  <si>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</si>
  <si>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</si>
  <si>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</si>
  <si>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</si>
  <si>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</si>
  <si>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</si>
  <si>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</si>
  <si>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</si>
  <si>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</si>
  <si>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</si>
  <si>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</si>
  <si>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</si>
  <si>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</si>
  <si>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</si>
  <si>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</si>
  <si>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</si>
  <si>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</si>
  <si>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</si>
  <si>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</si>
  <si>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</si>
  <si>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</si>
  <si>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</si>
  <si>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</si>
  <si>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</si>
  <si>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</si>
  <si>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</si>
  <si>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</si>
  <si>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</si>
  <si>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</si>
  <si>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</si>
  <si>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</si>
  <si>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</si>
  <si>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</si>
  <si>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</si>
  <si>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</si>
  <si>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</si>
  <si>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</si>
  <si>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</si>
  <si>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</si>
  <si>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</si>
  <si>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</si>
  <si>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</si>
  <si>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</si>
  <si>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</si>
  <si>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</si>
  <si>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</si>
  <si>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</si>
  <si>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</si>
  <si>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</si>
  <si>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</si>
  <si>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</si>
  <si>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</si>
  <si>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</si>
  <si>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</si>
  <si>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</si>
  <si>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</si>
  <si>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</si>
  <si>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</si>
  <si>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</si>
  <si>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</si>
  <si>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</si>
  <si>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</si>
  <si>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</si>
  <si>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</si>
  <si>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</si>
  <si>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</si>
  <si>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</si>
  <si>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</si>
  <si>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</si>
  <si>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</si>
  <si>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</si>
  <si>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</si>
  <si>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</si>
  <si>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</si>
  <si>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</si>
  <si>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</si>
  <si>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</si>
  <si>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</si>
  <si>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</si>
  <si>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</si>
  <si>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</si>
  <si>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</si>
  <si>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</si>
  <si>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</si>
  <si>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</si>
  <si>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</si>
  <si>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</si>
  <si>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</si>
  <si>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</si>
  <si>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</si>
  <si>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</si>
  <si>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</si>
  <si>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</si>
  <si>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</si>
  <si>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</si>
  <si>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</si>
  <si>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</si>
  <si>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</si>
  <si>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</si>
  <si>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</si>
  <si>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</si>
  <si>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</si>
  <si>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</si>
  <si>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</si>
  <si>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</si>
  <si>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</si>
  <si>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</si>
  <si>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</si>
  <si>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</si>
  <si>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</si>
  <si>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</si>
  <si>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</si>
  <si>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</si>
  <si>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</si>
  <si>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</si>
  <si>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</si>
  <si>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</si>
  <si>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</si>
  <si>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</si>
  <si>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</si>
  <si>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</si>
  <si>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</si>
  <si>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</si>
  <si>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</si>
  <si>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</si>
  <si>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</si>
  <si>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</si>
  <si>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</si>
  <si>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</si>
  <si>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</si>
  <si>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</si>
  <si>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</si>
  <si>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</si>
  <si>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</si>
  <si>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</si>
  <si>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</si>
  <si>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</si>
  <si>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</si>
  <si>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</si>
  <si>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</si>
  <si>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</si>
  <si>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</si>
  <si>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</si>
  <si>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</si>
  <si>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</si>
  <si>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</si>
  <si>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</si>
  <si>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</si>
  <si>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</si>
  <si>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</si>
  <si>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</si>
  <si>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</si>
  <si>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</si>
  <si>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</si>
  <si>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</si>
  <si>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</si>
  <si>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</si>
  <si>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</si>
  <si>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</si>
  <si>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</si>
  <si>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</si>
  <si>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</si>
  <si>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</si>
  <si>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</si>
  <si>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</si>
  <si>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</si>
  <si>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</si>
  <si>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</si>
  <si>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</si>
  <si>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</si>
  <si>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</si>
  <si>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</si>
  <si>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</si>
  <si>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</si>
  <si>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</si>
  <si>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</si>
  <si>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</si>
  <si>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</si>
  <si>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</si>
  <si>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</si>
  <si>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</si>
  <si>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</si>
  <si>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</si>
  <si>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</si>
  <si>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</si>
  <si>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</si>
  <si>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</si>
  <si>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</si>
  <si>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</si>
  <si>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</si>
  <si>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</si>
  <si>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</si>
  <si>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</si>
  <si>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</si>
  <si>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</si>
  <si>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</si>
  <si>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</si>
  <si>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</si>
  <si>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</si>
  <si>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</si>
  <si>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</si>
  <si>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</si>
  <si>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</si>
  <si>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</si>
  <si>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</si>
  <si>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</si>
  <si>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</si>
  <si>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</si>
  <si>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</si>
  <si>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</si>
  <si>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</si>
  <si>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</si>
  <si>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</si>
  <si>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</si>
  <si>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</si>
  <si>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</si>
  <si>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</si>
  <si>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</si>
  <si>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</si>
  <si>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</si>
  <si>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</si>
  <si>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</si>
  <si>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</si>
  <si>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</si>
  <si>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</si>
  <si>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</si>
  <si>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</si>
  <si>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</si>
  <si>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</si>
  <si>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</si>
  <si>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</si>
  <si>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</si>
  <si>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</si>
  <si>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</si>
  <si>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</si>
  <si>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</si>
  <si>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</si>
  <si>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</si>
  <si>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</si>
  <si>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</si>
  <si>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</si>
  <si>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</si>
  <si>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</si>
  <si>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</si>
  <si>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</si>
  <si>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</si>
  <si>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</si>
  <si>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</si>
  <si>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</si>
  <si>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</si>
  <si>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</si>
  <si>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</si>
  <si>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</si>
  <si>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</si>
  <si>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</si>
  <si>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</si>
  <si>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</si>
  <si>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</si>
  <si>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</si>
  <si>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</si>
  <si>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</si>
  <si>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</si>
  <si>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</si>
  <si>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</si>
  <si>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</si>
  <si>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</si>
  <si>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</si>
  <si>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</si>
  <si>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</si>
  <si>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</si>
  <si>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</si>
  <si>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</si>
  <si>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</si>
  <si>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</si>
  <si>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</si>
  <si>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</si>
  <si>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</si>
  <si>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</si>
  <si>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</si>
  <si>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</si>
  <si>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</si>
  <si>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</si>
  <si>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</si>
  <si>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</si>
  <si>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</si>
  <si>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</si>
  <si>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</si>
  <si>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</si>
  <si>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</si>
  <si>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</si>
  <si>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</si>
  <si>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</si>
  <si>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</si>
  <si>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</si>
  <si>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</si>
  <si>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</si>
  <si>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</si>
  <si>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</si>
  <si>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</si>
  <si>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</si>
  <si>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</si>
  <si>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</si>
  <si>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</si>
  <si>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</si>
  <si>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</si>
  <si>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</si>
  <si>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</si>
  <si>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</si>
  <si>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</si>
  <si>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</si>
  <si>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</si>
  <si>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</si>
  <si>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</si>
  <si>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</si>
  <si>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</si>
  <si>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</si>
  <si>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</si>
  <si>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</si>
  <si>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</si>
  <si>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</si>
  <si>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</si>
  <si>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</si>
  <si>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</si>
  <si>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</si>
  <si>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</si>
  <si>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</si>
  <si>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</si>
  <si>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</si>
  <si>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</si>
  <si>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</si>
  <si>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</si>
  <si>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</si>
  <si>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</si>
  <si>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</si>
  <si>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</si>
  <si>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</si>
  <si>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</si>
  <si>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</si>
  <si>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</si>
  <si>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</si>
  <si>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</si>
  <si>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</si>
  <si>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</si>
  <si>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</si>
  <si>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</si>
  <si>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</si>
  <si>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</si>
  <si>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</si>
  <si>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</si>
  <si>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</si>
  <si>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</si>
  <si>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</si>
  <si>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</si>
  <si>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</si>
  <si>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</si>
  <si>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</si>
  <si>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</si>
  <si>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</si>
  <si>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</si>
  <si>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</si>
  <si>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</si>
  <si>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</si>
  <si>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</si>
  <si>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</si>
  <si>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</si>
  <si>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</si>
  <si>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</si>
  <si>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</si>
  <si>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</si>
  <si>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</si>
  <si>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</si>
  <si>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</si>
  <si>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</si>
  <si>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</si>
  <si>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</si>
  <si>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</si>
  <si>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</si>
  <si>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</si>
  <si>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</si>
  <si>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</si>
  <si>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</si>
  <si>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</si>
  <si>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</si>
  <si>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</si>
  <si>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</si>
  <si>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</si>
  <si>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</si>
  <si>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</si>
  <si>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</si>
  <si>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</si>
  <si>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</si>
  <si>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</si>
  <si>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</si>
  <si>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</si>
  <si>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</si>
  <si>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</si>
  <si>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</si>
  <si>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</si>
  <si>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</si>
  <si>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</si>
  <si>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</si>
  <si>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</si>
  <si>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</si>
  <si>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</si>
  <si>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</si>
  <si>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</si>
  <si>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</si>
  <si>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</si>
  <si>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</si>
  <si>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</si>
  <si>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</si>
  <si>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</si>
  <si>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</si>
  <si>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</si>
  <si>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</si>
  <si>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</si>
  <si>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</si>
  <si>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</si>
  <si>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</si>
  <si>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</si>
  <si>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</si>
  <si>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</si>
  <si>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</si>
  <si>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</si>
  <si>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</si>
  <si>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</si>
  <si>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</si>
  <si>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</si>
  <si>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</si>
  <si>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</si>
  <si>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</si>
  <si>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</si>
  <si>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</si>
  <si>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</si>
  <si>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</si>
  <si>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</si>
  <si>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</si>
  <si>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</si>
  <si>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</si>
  <si>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</si>
  <si>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</si>
  <si>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</si>
  <si>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</si>
  <si>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</si>
  <si>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</si>
  <si>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</si>
  <si>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</si>
  <si>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</si>
  <si>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</si>
  <si>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</si>
  <si>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</si>
  <si>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</si>
  <si>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</si>
  <si>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</si>
  <si>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</si>
  <si>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</si>
  <si>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</si>
  <si>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</si>
  <si>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</si>
  <si>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</si>
  <si>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</si>
  <si>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</si>
  <si>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</si>
  <si>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</si>
  <si>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</si>
  <si>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</si>
  <si>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</si>
  <si>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</si>
  <si>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</si>
  <si>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</si>
  <si>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</si>
  <si>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</si>
  <si>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</si>
  <si>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</si>
  <si>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</si>
  <si>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</si>
  <si>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</si>
  <si>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</si>
  <si>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</si>
  <si>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</si>
  <si>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</si>
  <si>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</si>
  <si>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</si>
  <si>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</si>
  <si>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</si>
  <si>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</si>
  <si>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</si>
  <si>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</si>
  <si>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</si>
  <si>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</si>
  <si>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</si>
  <si>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</si>
  <si>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</si>
  <si>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</si>
  <si>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</si>
  <si>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</si>
  <si>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</si>
  <si>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</si>
  <si>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</si>
  <si>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</si>
  <si>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</si>
  <si>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</si>
  <si>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</si>
  <si>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</si>
  <si>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</si>
  <si>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</si>
  <si>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</si>
  <si>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</si>
  <si>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</si>
  <si>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</si>
  <si>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</si>
  <si>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</si>
  <si>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</si>
  <si>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</si>
  <si>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</si>
  <si>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</si>
  <si>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</si>
  <si>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</si>
  <si>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</si>
  <si>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</si>
  <si>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</si>
  <si>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</si>
  <si>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</si>
  <si>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</si>
  <si>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</si>
  <si>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</si>
  <si>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</si>
  <si>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</si>
  <si>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</si>
  <si>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</si>
  <si>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</si>
  <si>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</si>
  <si>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</si>
  <si>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</si>
  <si>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</si>
  <si>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</si>
  <si>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</si>
  <si>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</si>
  <si>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</si>
  <si>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</si>
  <si>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</si>
  <si>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</si>
  <si>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</si>
  <si>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</si>
  <si>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</si>
  <si>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</si>
  <si>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</si>
  <si>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</si>
  <si>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</si>
  <si>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</si>
  <si>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</si>
  <si>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</si>
  <si>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</si>
  <si>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</si>
  <si>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</si>
  <si>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</si>
  <si>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</si>
  <si>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</si>
  <si>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</si>
  <si>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</si>
  <si>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</si>
  <si>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</si>
  <si>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</si>
  <si>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</si>
  <si>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</si>
  <si>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</si>
  <si>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</si>
  <si>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</si>
  <si>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</si>
  <si>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</si>
  <si>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</si>
  <si>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</si>
  <si>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</si>
  <si>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</si>
  <si>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</si>
  <si>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</si>
  <si>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</si>
  <si>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</si>
  <si>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</si>
  <si>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</si>
  <si>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</si>
  <si>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</si>
  <si>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</si>
  <si>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</si>
  <si>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</si>
  <si>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</si>
  <si>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</si>
  <si>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</si>
  <si>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</si>
  <si>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</si>
  <si>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</si>
  <si>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</si>
  <si>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</si>
  <si>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</si>
  <si>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</si>
  <si>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</si>
  <si>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</si>
  <si>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</si>
  <si>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</si>
  <si>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</si>
  <si>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</si>
  <si>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</si>
  <si>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</si>
  <si>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</si>
  <si>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</si>
  <si>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</si>
  <si>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</si>
  <si>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</si>
  <si>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</si>
  <si>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</si>
  <si>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</si>
  <si>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</si>
  <si>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</si>
  <si>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</si>
  <si>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</si>
  <si>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</si>
  <si>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</si>
  <si>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</si>
  <si>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</si>
  <si>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</si>
  <si>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</si>
  <si>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</si>
  <si>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</si>
  <si>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</si>
  <si>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</si>
  <si>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</si>
  <si>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</si>
  <si>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</si>
  <si>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</si>
  <si>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</si>
  <si>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</si>
  <si>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</si>
  <si>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</si>
  <si>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</si>
  <si>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</si>
  <si>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</si>
  <si>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</si>
  <si>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</si>
  <si>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</si>
  <si>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</si>
  <si>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</si>
  <si>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</si>
  <si>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</si>
  <si>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</si>
  <si>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</si>
  <si>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</si>
  <si>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</si>
  <si>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</si>
  <si>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</si>
  <si>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</si>
  <si>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</si>
  <si>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</si>
  <si>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</si>
  <si>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</si>
  <si>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</si>
  <si>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</si>
  <si>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</si>
  <si>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</si>
  <si>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</si>
  <si>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</si>
  <si>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</si>
  <si>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</si>
  <si>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</si>
  <si>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</si>
  <si>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</si>
  <si>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</si>
  <si>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</si>
  <si>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</si>
  <si>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</si>
  <si>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</si>
  <si>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</si>
  <si>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</si>
  <si>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</si>
  <si>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</si>
  <si>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</si>
  <si>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</si>
  <si>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</si>
  <si>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</si>
  <si>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</si>
  <si>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</si>
  <si>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</si>
  <si>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</si>
  <si>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</si>
  <si>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</si>
  <si>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</si>
  <si>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</si>
  <si>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</si>
  <si>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</si>
  <si>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</si>
  <si>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</si>
  <si>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</si>
  <si>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</si>
  <si>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</si>
  <si>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</si>
  <si>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</si>
  <si>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</si>
  <si>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</si>
  <si>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</si>
  <si>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</si>
  <si>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</si>
  <si>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</si>
  <si>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</si>
  <si>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</si>
  <si>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</si>
  <si>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</si>
  <si>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</si>
  <si>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</si>
  <si>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</si>
  <si>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</si>
  <si>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</si>
  <si>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</si>
  <si>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</si>
  <si>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</si>
  <si>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</si>
  <si>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</si>
  <si>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</si>
  <si>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</si>
  <si>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</si>
  <si>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</si>
  <si>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</si>
  <si>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</si>
  <si>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</si>
  <si>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</si>
  <si>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</si>
  <si>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</si>
  <si>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</si>
  <si>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</si>
  <si>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</si>
  <si>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</si>
  <si>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</si>
  <si>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</si>
  <si>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</si>
  <si>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</si>
  <si>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</si>
  <si>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</si>
  <si>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</si>
  <si>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</si>
  <si>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</si>
  <si>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</si>
  <si>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</si>
  <si>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</si>
  <si>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</si>
  <si>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</si>
  <si>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</si>
  <si>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</si>
  <si>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</si>
  <si>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</si>
  <si>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</si>
  <si>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</si>
  <si>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</si>
  <si>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</si>
  <si>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</si>
  <si>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</si>
  <si>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</si>
  <si>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</si>
  <si>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</si>
  <si>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</si>
  <si>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</si>
  <si>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</si>
  <si>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</si>
  <si>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</si>
  <si>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</si>
  <si>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</si>
  <si>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</si>
  <si>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</si>
  <si>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</si>
  <si>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</si>
  <si>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</si>
  <si>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</si>
  <si>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</si>
  <si>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</si>
  <si>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</si>
  <si>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</si>
  <si>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</si>
  <si>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</si>
  <si>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</si>
  <si>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</si>
  <si>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</si>
  <si>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</si>
  <si>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</si>
  <si>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</si>
  <si>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</si>
  <si>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</si>
  <si>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</si>
  <si>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</si>
  <si>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</si>
  <si>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</si>
  <si>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</si>
  <si>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</si>
  <si>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</si>
  <si>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</si>
  <si>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</si>
  <si>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</si>
  <si>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</si>
  <si>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</si>
  <si>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</si>
  <si>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</si>
  <si>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</si>
  <si>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</si>
  <si>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</si>
  <si>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</si>
  <si>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</si>
  <si>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</si>
  <si>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</si>
  <si>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</si>
  <si>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</si>
  <si>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</si>
  <si>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</si>
  <si>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</si>
  <si>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</si>
  <si>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</si>
  <si>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</si>
  <si>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</si>
  <si>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</si>
  <si>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</si>
  <si>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</si>
  <si>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</si>
  <si>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</si>
  <si>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</si>
  <si>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</si>
  <si>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</si>
  <si>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</si>
  <si>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</si>
  <si>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</si>
  <si>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</si>
  <si>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</si>
  <si>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</si>
  <si>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</si>
  <si>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</si>
  <si>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</si>
  <si>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</si>
  <si>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</si>
  <si>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</si>
  <si>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</si>
  <si>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</si>
  <si>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</si>
  <si>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</si>
  <si>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</si>
  <si>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</si>
  <si>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</si>
  <si>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</si>
  <si>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</si>
  <si>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</si>
  <si>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</si>
  <si>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</si>
  <si>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</si>
  <si>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</si>
  <si>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</si>
  <si>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</si>
  <si>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</si>
  <si>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</si>
  <si>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</si>
  <si>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</si>
  <si>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</si>
  <si>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</si>
  <si>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</si>
  <si>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</si>
  <si>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</si>
  <si>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</si>
  <si>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</si>
  <si>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</si>
  <si>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</si>
  <si>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</si>
  <si>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</si>
  <si>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</si>
  <si>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</si>
  <si>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</si>
  <si>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</si>
  <si>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</si>
  <si>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</si>
  <si>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</si>
  <si>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</si>
  <si>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</si>
  <si>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</si>
  <si>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</si>
  <si>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</si>
  <si>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</si>
  <si>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</si>
  <si>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</si>
  <si>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</si>
  <si>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</si>
  <si>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</si>
  <si>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</si>
  <si>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</si>
  <si>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</si>
  <si>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</si>
  <si>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</si>
  <si>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</si>
  <si>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</si>
  <si>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</si>
  <si>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</si>
  <si>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</si>
  <si>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</si>
  <si>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</si>
  <si>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</si>
  <si>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</si>
  <si>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</si>
  <si>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</si>
  <si>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</si>
  <si>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</si>
  <si>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</si>
  <si>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</si>
  <si>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</si>
  <si>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</si>
  <si>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</si>
  <si>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</si>
  <si>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</si>
  <si>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</si>
  <si>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</si>
  <si>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</si>
  <si>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</si>
  <si>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</si>
  <si>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</si>
  <si>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</si>
  <si>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</si>
  <si>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</si>
  <si>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</si>
  <si>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</si>
  <si>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</si>
  <si>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</si>
  <si>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</si>
  <si>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</si>
  <si>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</si>
  <si>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</si>
  <si>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</si>
  <si>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</si>
  <si>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</si>
  <si>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</si>
  <si>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</si>
  <si>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</si>
  <si>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</si>
  <si>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</si>
  <si>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</si>
  <si>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</si>
  <si>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</si>
  <si>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</si>
  <si>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</si>
  <si>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</si>
  <si>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</si>
  <si>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</si>
  <si>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</si>
  <si>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</si>
  <si>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</si>
  <si>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</si>
  <si>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</si>
  <si>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</si>
  <si>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</si>
  <si>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</si>
  <si>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</si>
  <si>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</si>
  <si>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</si>
  <si>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</si>
  <si>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</si>
  <si>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</si>
  <si>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</si>
  <si>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</si>
  <si>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</si>
  <si>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</si>
  <si>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</si>
  <si>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</si>
  <si>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</si>
  <si>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</si>
  <si>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</si>
  <si>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</si>
  <si>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</si>
  <si>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</si>
  <si>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</si>
  <si>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</si>
  <si>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</si>
  <si>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</si>
  <si>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</si>
  <si>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</si>
  <si>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</si>
  <si>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</si>
  <si>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</si>
  <si>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</si>
  <si>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</si>
  <si>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</si>
  <si>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</si>
  <si>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</si>
  <si>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</si>
  <si>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</si>
  <si>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</si>
  <si>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</si>
  <si>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</si>
  <si>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</si>
  <si>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</si>
  <si>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</si>
  <si>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</si>
  <si>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</si>
  <si>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</si>
  <si>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</si>
  <si>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</si>
  <si>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</si>
  <si>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</si>
  <si>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</si>
  <si>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</si>
  <si>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</si>
  <si>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</si>
  <si>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</si>
  <si>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</si>
  <si>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</si>
  <si>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</si>
  <si>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</si>
  <si>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</si>
  <si>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</si>
  <si>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</si>
  <si>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</si>
  <si>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</si>
  <si>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</si>
  <si>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</si>
  <si>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</si>
  <si>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</si>
  <si>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</si>
  <si>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</si>
  <si>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</si>
  <si>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</si>
  <si>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</si>
  <si>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</si>
  <si>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</si>
  <si>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</si>
  <si>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</si>
  <si>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</si>
  <si>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</si>
  <si>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</si>
  <si>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</si>
  <si>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</si>
  <si>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</si>
  <si>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</si>
  <si>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</si>
  <si>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</si>
  <si>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</si>
  <si>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</si>
  <si>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</si>
  <si>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</si>
  <si>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</si>
  <si>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</si>
  <si>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</si>
  <si>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</si>
  <si>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</si>
  <si>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</si>
  <si>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</si>
  <si>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</si>
  <si>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</si>
  <si>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</si>
  <si>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</si>
  <si>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</si>
  <si>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</si>
  <si>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</si>
  <si>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</si>
  <si>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</si>
  <si>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</si>
  <si>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</si>
  <si>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</si>
  <si>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</si>
  <si>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</si>
  <si>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</si>
  <si>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</si>
  <si>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</si>
  <si>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</si>
  <si>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</si>
  <si>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</si>
  <si>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</si>
  <si>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</si>
  <si>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</si>
  <si>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</si>
  <si>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</si>
  <si>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</si>
  <si>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</si>
  <si>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</si>
  <si>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</si>
  <si>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</si>
  <si>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</si>
  <si>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</si>
  <si>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</si>
  <si>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</si>
  <si>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</si>
  <si>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</si>
  <si>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</si>
  <si>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</si>
  <si>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</si>
  <si>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</si>
  <si>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</si>
  <si>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</si>
  <si>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</si>
  <si>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</si>
  <si>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</si>
  <si>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</si>
  <si>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</si>
  <si>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</si>
  <si>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</si>
  <si>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</si>
  <si>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</si>
  <si>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</si>
  <si>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</si>
  <si>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</si>
  <si>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</si>
  <si>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</si>
  <si>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</si>
  <si>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</si>
  <si>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</si>
  <si>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</si>
  <si>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</si>
  <si>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</si>
  <si>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</si>
  <si>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</si>
  <si>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</si>
  <si>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</si>
  <si>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</si>
  <si>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</si>
  <si>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</si>
  <si>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</si>
  <si>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</si>
  <si>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</si>
  <si>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</si>
  <si>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</si>
  <si>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</si>
  <si>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</si>
  <si>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</si>
  <si>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</si>
  <si>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</si>
  <si>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</si>
  <si>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</si>
  <si>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</si>
  <si>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</si>
  <si>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</si>
  <si>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</si>
  <si>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</si>
  <si>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</si>
  <si>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</si>
  <si>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</si>
  <si>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</si>
  <si>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</si>
  <si>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</si>
  <si>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</si>
  <si>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</si>
  <si>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</si>
  <si>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</si>
  <si>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</si>
  <si>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</si>
  <si>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</si>
  <si>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</si>
  <si>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</si>
  <si>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</si>
  <si>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</si>
  <si>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</si>
  <si>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</si>
  <si>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</si>
  <si>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</si>
  <si>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</si>
  <si>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</si>
  <si>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</si>
  <si>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</si>
  <si>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</si>
  <si>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</si>
  <si>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</si>
  <si>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</si>
  <si>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</si>
  <si>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</si>
  <si>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</si>
  <si>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</si>
  <si>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</si>
  <si>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</si>
  <si>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</si>
  <si>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</si>
  <si>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</si>
  <si>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</si>
  <si>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</si>
  <si>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</si>
  <si>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</si>
  <si>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</si>
  <si>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</si>
  <si>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</si>
  <si>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</si>
  <si>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</si>
  <si>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</si>
  <si>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</si>
  <si>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</si>
  <si>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</si>
  <si>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</si>
  <si>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</si>
  <si>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</si>
  <si>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</si>
  <si>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</si>
  <si>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</si>
  <si>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</si>
  <si>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</si>
  <si>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</si>
  <si>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</si>
  <si>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</si>
  <si>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</si>
  <si>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</si>
  <si>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</si>
  <si>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</si>
  <si>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</si>
  <si>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</si>
  <si>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</si>
  <si>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</si>
  <si>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</si>
  <si>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</si>
  <si>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</si>
  <si>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</si>
  <si>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</si>
  <si>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</si>
  <si>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</si>
  <si>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</si>
  <si>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</si>
  <si>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</si>
  <si>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</si>
  <si>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</si>
  <si>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</si>
  <si>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</si>
  <si>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</si>
  <si>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</si>
  <si>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</si>
  <si>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</si>
  <si>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</si>
  <si>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</si>
  <si>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</si>
  <si>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</si>
  <si>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</si>
  <si>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</si>
  <si>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</si>
  <si>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</si>
  <si>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</si>
  <si>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</si>
  <si>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</si>
  <si>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</si>
  <si>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</si>
  <si>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</si>
  <si>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</si>
  <si>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</si>
  <si>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</si>
  <si>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</si>
  <si>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</si>
  <si>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</si>
  <si>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</si>
  <si>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</si>
  <si>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</si>
  <si>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</si>
  <si>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</si>
  <si>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</si>
  <si>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</si>
  <si>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</si>
  <si>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</si>
  <si>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</si>
  <si>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</si>
  <si>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</si>
  <si>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</si>
  <si>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</si>
  <si>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</si>
  <si>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</si>
  <si>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</si>
  <si>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</si>
  <si>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</si>
  <si>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</si>
  <si>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</si>
  <si>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</si>
  <si>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</si>
  <si>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</si>
  <si>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</si>
  <si>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</si>
  <si>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</si>
  <si>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</si>
  <si>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</si>
  <si>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</si>
  <si>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</si>
  <si>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</si>
  <si>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</si>
  <si>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</si>
  <si>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</si>
  <si>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</si>
  <si>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</si>
  <si>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</si>
  <si>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</si>
  <si>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</si>
  <si>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</si>
  <si>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</si>
  <si>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</si>
  <si>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</si>
  <si>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</si>
  <si>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</si>
  <si>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</si>
  <si>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</si>
  <si>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</si>
  <si>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</si>
  <si>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</si>
  <si>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</si>
  <si>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</si>
  <si>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</si>
  <si>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</si>
  <si>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</si>
  <si>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</si>
  <si>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</si>
  <si>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</si>
  <si>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</si>
  <si>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</si>
  <si>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</si>
  <si>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</si>
  <si>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</si>
  <si>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</si>
  <si>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</si>
  <si>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</si>
  <si>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</si>
  <si>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</si>
  <si>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</si>
  <si>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</si>
  <si>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</si>
  <si>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</si>
  <si>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</si>
  <si>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</si>
  <si>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</si>
  <si>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</si>
  <si>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</si>
  <si>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</si>
  <si>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</si>
  <si>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</si>
  <si>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</si>
  <si>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</si>
  <si>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</si>
  <si>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</si>
  <si>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</si>
  <si>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</si>
  <si>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</si>
  <si>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</si>
  <si>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</si>
  <si>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</si>
  <si>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</si>
  <si>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</si>
  <si>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</si>
  <si>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</si>
  <si>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</si>
  <si>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</si>
  <si>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</si>
  <si>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</si>
  <si>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</si>
  <si>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</si>
  <si>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</si>
  <si>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</si>
  <si>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</si>
  <si>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</si>
  <si>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</si>
  <si>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</si>
  <si>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</si>
  <si>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</si>
  <si>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</si>
  <si>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</si>
  <si>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</si>
  <si>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</si>
  <si>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</si>
  <si>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</si>
  <si>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</si>
  <si>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</si>
  <si>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</si>
  <si>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</si>
  <si>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</si>
  <si>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</si>
  <si>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</si>
  <si>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</si>
  <si>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</si>
  <si>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</si>
  <si>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</si>
  <si>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</si>
  <si>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</si>
  <si>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</si>
  <si>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</si>
  <si>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</si>
  <si>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</si>
  <si>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</si>
  <si>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</si>
  <si>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</si>
  <si>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</si>
  <si>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</si>
  <si>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</si>
  <si>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</si>
  <si>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</si>
  <si>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</si>
  <si>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</si>
  <si>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</si>
  <si>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</si>
  <si>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</si>
  <si>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</si>
  <si>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</si>
  <si>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</si>
  <si>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</si>
  <si>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</si>
  <si>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</si>
  <si>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</si>
  <si>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</si>
  <si>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</si>
  <si>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</si>
  <si>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</si>
  <si>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</si>
  <si>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</si>
  <si>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</si>
  <si>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</si>
  <si>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</si>
  <si>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</si>
  <si>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</si>
  <si>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</si>
  <si>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</si>
  <si>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</si>
  <si>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</si>
  <si>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</si>
  <si>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</si>
  <si>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</si>
  <si>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</si>
  <si>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</si>
  <si>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</si>
  <si>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</si>
  <si>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</si>
  <si>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</si>
  <si>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</si>
  <si>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</si>
  <si>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</si>
  <si>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</si>
  <si>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</si>
  <si>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</si>
  <si>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</si>
  <si>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</si>
  <si>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</si>
  <si>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</si>
  <si>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</si>
  <si>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</si>
  <si>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</si>
  <si>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</si>
  <si>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</si>
  <si>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</si>
  <si>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</si>
  <si>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</si>
  <si>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</si>
  <si>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</si>
  <si>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</si>
  <si>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</si>
  <si>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</si>
  <si>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</si>
  <si>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</si>
  <si>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</si>
  <si>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</si>
  <si>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</si>
  <si>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</si>
  <si>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</si>
  <si>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</si>
  <si>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</si>
  <si>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</si>
  <si>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</si>
  <si>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</si>
  <si>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</si>
  <si>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</si>
  <si>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</si>
  <si>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</si>
  <si>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</si>
  <si>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</si>
  <si>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</si>
  <si>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</si>
  <si>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</si>
  <si>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</si>
  <si>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</si>
  <si>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</si>
  <si>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</si>
  <si>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</si>
  <si>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</si>
  <si>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</si>
  <si>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</si>
  <si>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</si>
  <si>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</si>
  <si>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</si>
  <si>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</si>
  <si>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</si>
  <si>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</si>
  <si>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</si>
  <si>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</si>
  <si>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</si>
  <si>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</si>
  <si>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</si>
  <si>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</si>
  <si>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</si>
  <si>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</si>
  <si>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</si>
  <si>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</si>
  <si>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</si>
  <si>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</si>
  <si>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</si>
  <si>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</si>
  <si>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</si>
  <si>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</si>
  <si>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</si>
  <si>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</si>
  <si>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</si>
  <si>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</si>
  <si>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</si>
  <si>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</si>
  <si>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</si>
  <si>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</si>
  <si>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</si>
  <si>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</si>
  <si>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</si>
  <si>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</si>
  <si>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</si>
  <si>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</si>
  <si>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</si>
  <si>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</si>
  <si>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</si>
  <si>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</si>
  <si>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</si>
  <si>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</si>
  <si>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</si>
  <si>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</si>
  <si>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</si>
  <si>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</si>
  <si>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</si>
  <si>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</si>
  <si>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</si>
  <si>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</si>
  <si>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</si>
  <si>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</si>
  <si>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</si>
  <si>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</si>
  <si>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</si>
  <si>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</si>
  <si>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</si>
  <si>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</si>
  <si>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</si>
  <si>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</si>
  <si>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</si>
  <si>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</si>
  <si>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</si>
  <si>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</si>
  <si>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</si>
  <si>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</si>
  <si>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</si>
  <si>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</si>
  <si>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</si>
  <si>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</si>
  <si>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</si>
  <si>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</si>
  <si>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</si>
  <si>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</si>
  <si>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</si>
  <si>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</si>
  <si>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</si>
  <si>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</si>
  <si>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</si>
  <si>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</si>
  <si>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</si>
  <si>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</si>
  <si>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</si>
  <si>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</si>
  <si>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</si>
  <si>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</si>
  <si>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</si>
  <si>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</si>
  <si>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</si>
  <si>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</si>
  <si>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</si>
  <si>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</si>
  <si>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</si>
  <si>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</si>
  <si>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</si>
  <si>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</si>
  <si>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</si>
  <si>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</si>
  <si>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</si>
  <si>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</si>
  <si>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</si>
  <si>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</si>
  <si>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</si>
  <si>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</si>
  <si>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</si>
  <si>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</si>
  <si>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</si>
  <si>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</si>
  <si>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</si>
  <si>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</si>
  <si>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</si>
  <si>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</si>
  <si>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</si>
  <si>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</si>
  <si>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</si>
  <si>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</si>
  <si>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</si>
  <si>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</si>
  <si>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</si>
  <si>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</si>
  <si>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</si>
  <si>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</si>
  <si>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</si>
  <si>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</si>
  <si>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</si>
  <si>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</si>
  <si>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</si>
  <si>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</si>
  <si>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</si>
  <si>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</si>
  <si>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</si>
  <si>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</si>
  <si>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</si>
  <si>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</si>
  <si>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</si>
  <si>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</si>
  <si>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</si>
  <si>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</si>
  <si>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</si>
  <si>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</si>
  <si>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</si>
  <si>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</si>
  <si>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</si>
  <si>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</si>
  <si>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</si>
  <si>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</si>
  <si>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</si>
  <si>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</si>
  <si>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</si>
  <si>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</si>
  <si>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</si>
  <si>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</si>
  <si>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</si>
  <si>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</si>
  <si>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</si>
  <si>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</si>
  <si>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</si>
  <si>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</si>
  <si>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</si>
  <si>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</si>
  <si>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</si>
  <si>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</si>
  <si>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</si>
  <si>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</si>
  <si>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</si>
  <si>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</si>
  <si>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</si>
  <si>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</si>
  <si>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</si>
  <si>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</si>
  <si>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</si>
  <si>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</si>
  <si>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</si>
  <si>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</si>
  <si>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</si>
  <si>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</si>
  <si>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</si>
  <si>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</si>
  <si>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</si>
  <si>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</si>
  <si>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</si>
  <si>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</si>
  <si>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</si>
  <si>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</si>
  <si>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</si>
  <si>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</si>
  <si>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</si>
  <si>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</si>
  <si>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</si>
  <si>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</si>
  <si>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</si>
  <si>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</si>
  <si>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</si>
  <si>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</si>
  <si>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</si>
  <si>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</si>
  <si>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</si>
  <si>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</si>
  <si>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</si>
  <si>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</si>
  <si>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</si>
  <si>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</si>
  <si>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</si>
  <si>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</si>
  <si>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</si>
  <si>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</si>
  <si>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</si>
  <si>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</si>
  <si>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</si>
  <si>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</si>
  <si>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</si>
  <si>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</si>
  <si>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</si>
  <si>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</si>
  <si>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</si>
  <si>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</si>
  <si>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</si>
  <si>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</si>
  <si>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</si>
  <si>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</si>
  <si>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</si>
  <si>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</si>
  <si>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</si>
  <si>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</si>
  <si>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</si>
  <si>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</si>
  <si>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</si>
  <si>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</si>
  <si>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</si>
  <si>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</si>
  <si>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</si>
  <si>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</si>
  <si>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</si>
  <si>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</si>
  <si>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</si>
  <si>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</si>
  <si>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</si>
  <si>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</si>
  <si>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</si>
  <si>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</si>
  <si>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</si>
  <si>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</si>
  <si>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</si>
  <si>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</si>
  <si>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</si>
  <si>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</si>
  <si>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</si>
  <si>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</si>
  <si>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</si>
  <si>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</si>
  <si>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</si>
  <si>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</si>
  <si>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</si>
  <si>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</si>
  <si>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</si>
  <si>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</si>
  <si>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</si>
  <si>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</si>
  <si>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</si>
  <si>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</si>
  <si>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</si>
  <si>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</si>
  <si>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</si>
  <si>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</si>
  <si>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</si>
  <si>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</si>
  <si>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</si>
  <si>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</si>
  <si>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</si>
  <si>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</si>
  <si>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</si>
  <si>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</si>
  <si>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</si>
  <si>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</si>
  <si>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</si>
  <si>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</si>
  <si>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</si>
  <si>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</si>
  <si>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</si>
  <si>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</si>
  <si>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</si>
  <si>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</si>
  <si>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</si>
  <si>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</si>
  <si>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</si>
  <si>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</si>
  <si>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</si>
  <si>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</si>
  <si>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</si>
  <si>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</si>
  <si>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</si>
  <si>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</si>
  <si>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</si>
  <si>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</si>
  <si>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</si>
  <si>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</si>
  <si>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</si>
  <si>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</si>
  <si>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</si>
  <si>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</si>
  <si>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</si>
  <si>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</si>
  <si>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</si>
  <si>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</si>
  <si>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</si>
  <si>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</si>
  <si>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</si>
  <si>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</si>
  <si>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</si>
  <si>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</si>
  <si>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</si>
  <si>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</si>
  <si>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</si>
  <si>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</si>
  <si>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</si>
  <si>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</si>
  <si>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</si>
  <si>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</si>
  <si>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</si>
  <si>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</si>
  <si>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</si>
  <si>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</si>
  <si>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</si>
  <si>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</si>
  <si>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</si>
  <si>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</si>
  <si>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</si>
  <si>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</si>
  <si>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</si>
  <si>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</si>
  <si>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</si>
  <si>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</si>
  <si>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</si>
  <si>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</si>
  <si>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</si>
  <si>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</si>
  <si>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</si>
  <si>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</si>
  <si>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</si>
  <si>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</si>
  <si>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</si>
  <si>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</si>
  <si>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</si>
  <si>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</si>
  <si>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</si>
  <si>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</si>
  <si>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</si>
  <si>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</si>
  <si>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</si>
  <si>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</si>
  <si>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</si>
  <si>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</si>
  <si>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</si>
  <si>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</si>
  <si>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</si>
  <si>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</si>
  <si>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</si>
  <si>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</si>
  <si>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</si>
  <si>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</si>
  <si>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</si>
  <si>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</si>
  <si>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</si>
  <si>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</si>
  <si>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</si>
  <si>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</si>
  <si>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</si>
  <si>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</si>
  <si>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</si>
  <si>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</si>
  <si>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</si>
  <si>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</si>
  <si>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</si>
  <si>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</si>
  <si>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</si>
  <si>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</si>
  <si>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</si>
  <si>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</si>
  <si>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</si>
  <si>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</si>
  <si>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</si>
  <si>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</si>
  <si>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</si>
  <si>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</si>
  <si>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</si>
  <si>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</si>
  <si>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</si>
  <si>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</si>
  <si>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</si>
  <si>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</si>
  <si>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</si>
  <si>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</si>
  <si>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</si>
  <si>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</si>
  <si>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</si>
  <si>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</si>
  <si>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</si>
  <si>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</si>
  <si>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</si>
  <si>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</si>
  <si>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</si>
  <si>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</si>
  <si>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</si>
  <si>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</si>
  <si>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</si>
  <si>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</si>
  <si>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</si>
  <si>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</si>
  <si>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</si>
  <si>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</si>
  <si>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</si>
  <si>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</si>
  <si>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</si>
  <si>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</si>
  <si>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</si>
  <si>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</si>
  <si>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</si>
  <si>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</si>
  <si>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</si>
  <si>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</si>
  <si>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</si>
  <si>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</si>
  <si>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</si>
  <si>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</si>
  <si>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</si>
  <si>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</si>
  <si>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</si>
  <si>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</si>
  <si>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</si>
  <si>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</si>
  <si>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</si>
  <si>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</si>
  <si>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</si>
  <si>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</si>
  <si>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</si>
  <si>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</si>
  <si>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</si>
  <si>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</si>
  <si>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</si>
  <si>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</si>
  <si>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</si>
  <si>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</si>
  <si>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</si>
  <si>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</si>
  <si>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</si>
  <si>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</si>
  <si>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</si>
  <si>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</si>
  <si>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</si>
  <si>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</si>
  <si>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</si>
  <si>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</si>
  <si>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</si>
  <si>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</si>
  <si>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</si>
  <si>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</si>
  <si>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</si>
  <si>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</si>
  <si>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</si>
  <si>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</si>
  <si>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</si>
  <si>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</si>
  <si>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</si>
  <si>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</si>
  <si>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</si>
  <si>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</si>
  <si>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</si>
  <si>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</si>
  <si>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</si>
  <si>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</si>
  <si>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</si>
  <si>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</si>
  <si>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</si>
  <si>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</si>
  <si>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</si>
  <si>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</si>
  <si>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</si>
  <si>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</si>
  <si>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</si>
  <si>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</si>
  <si>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</si>
  <si>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</si>
  <si>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</si>
  <si>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</si>
  <si>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</si>
  <si>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</si>
  <si>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</si>
  <si>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</si>
  <si>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</si>
  <si>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</si>
  <si>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</si>
  <si>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</si>
  <si>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</si>
  <si>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</si>
  <si>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</si>
  <si>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</si>
  <si>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</si>
  <si>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</si>
  <si>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</si>
  <si>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</si>
  <si>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</si>
  <si>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</si>
  <si>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</si>
  <si>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</si>
  <si>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</si>
  <si>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</si>
  <si>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</si>
  <si>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</si>
  <si>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</si>
  <si>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</si>
  <si>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</si>
  <si>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</si>
  <si>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</si>
  <si>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</si>
  <si>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</si>
  <si>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</si>
  <si>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</si>
  <si>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</si>
  <si>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</si>
  <si>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</si>
  <si>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</si>
  <si>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</si>
  <si>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</si>
  <si>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</si>
  <si>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</si>
  <si>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</si>
  <si>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</si>
  <si>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</si>
  <si>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</si>
  <si>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</si>
  <si>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</si>
  <si>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</si>
  <si>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</si>
  <si>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</si>
  <si>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</si>
  <si>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</si>
  <si>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</si>
  <si>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</si>
  <si>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</si>
  <si>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</si>
  <si>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</si>
  <si>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</si>
  <si>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</si>
  <si>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</si>
  <si>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</si>
  <si>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</si>
  <si>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</si>
  <si>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</si>
  <si>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</si>
  <si>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</si>
  <si>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</si>
  <si>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</si>
  <si>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</si>
  <si>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</si>
  <si>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</si>
  <si>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</si>
  <si>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</si>
  <si>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</si>
  <si>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</si>
  <si>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</si>
  <si>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</si>
  <si>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</si>
  <si>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</si>
  <si>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</si>
  <si>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</si>
  <si>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</si>
  <si>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</si>
  <si>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</si>
  <si>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</si>
  <si>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</si>
  <si>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</si>
  <si>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</si>
  <si>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</si>
  <si>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</si>
  <si>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</si>
  <si>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</si>
  <si>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</si>
  <si>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</si>
  <si>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</si>
  <si>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</si>
  <si>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</si>
  <si>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</si>
  <si>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</si>
  <si>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</si>
  <si>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</si>
  <si>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</si>
  <si>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</si>
  <si>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</si>
  <si>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</si>
  <si>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</si>
  <si>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</si>
  <si>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</si>
  <si>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</si>
  <si>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</si>
  <si>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</si>
  <si>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</si>
  <si>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</si>
  <si>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</si>
  <si>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</si>
  <si>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</si>
  <si>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</si>
  <si>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</si>
  <si>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</si>
  <si>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</si>
  <si>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</si>
  <si>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</si>
  <si>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</si>
  <si>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</si>
  <si>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</si>
  <si>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</si>
  <si>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</si>
  <si>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</si>
  <si>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</si>
  <si>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</si>
  <si>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</si>
  <si>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</si>
  <si>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</si>
  <si>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</si>
  <si>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</si>
  <si>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</si>
  <si>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</si>
  <si>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</si>
  <si>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</si>
  <si>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</si>
  <si>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</si>
  <si>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</si>
  <si>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</si>
  <si>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</si>
  <si>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</si>
  <si>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</si>
  <si>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</si>
  <si>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</si>
  <si>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</si>
  <si>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</si>
  <si>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</si>
  <si>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</si>
  <si>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</si>
  <si>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</si>
  <si>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</si>
  <si>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</si>
  <si>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</si>
  <si>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</si>
  <si>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</si>
  <si>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</si>
  <si>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</si>
  <si>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</si>
  <si>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</si>
  <si>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</si>
  <si>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</si>
  <si>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</si>
  <si>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</si>
  <si>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</si>
  <si>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</si>
  <si>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</si>
  <si>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</si>
  <si>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</si>
  <si>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</si>
  <si>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</si>
  <si>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</si>
  <si>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</si>
  <si>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</si>
  <si>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</si>
  <si>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</si>
  <si>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</si>
  <si>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</si>
  <si>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</si>
  <si>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</si>
  <si>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</si>
  <si>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</si>
  <si>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</si>
  <si>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</si>
  <si>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</si>
  <si>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</si>
  <si>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</si>
  <si>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</si>
  <si>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</si>
  <si>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</si>
  <si>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</si>
  <si>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</si>
  <si>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</si>
  <si>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</si>
  <si>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</si>
  <si>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</si>
  <si>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</si>
  <si>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</si>
  <si>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</si>
  <si>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</si>
  <si>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</si>
  <si>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</si>
  <si>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</si>
  <si>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</si>
  <si>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</si>
  <si>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</si>
  <si>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</si>
  <si>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</si>
  <si>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</si>
  <si>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</si>
  <si>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</si>
  <si>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</si>
  <si>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</si>
  <si>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</si>
  <si>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</si>
  <si>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</si>
  <si>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</si>
  <si>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</si>
  <si>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</si>
  <si>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</si>
  <si>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</si>
  <si>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</si>
  <si>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</si>
  <si>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</si>
  <si>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</si>
  <si>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</si>
  <si>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</si>
  <si>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</si>
  <si>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</si>
  <si>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</si>
  <si>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</si>
  <si>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</si>
  <si>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</si>
  <si>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</si>
  <si>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</si>
  <si>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</si>
  <si>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</si>
  <si>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</si>
  <si>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</si>
  <si>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</si>
  <si>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</si>
  <si>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</si>
  <si>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</si>
  <si>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</si>
  <si>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</si>
  <si>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</si>
  <si>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</si>
  <si>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</si>
  <si>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</si>
  <si>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</si>
  <si>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</si>
  <si>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</si>
  <si>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</si>
  <si>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</si>
  <si>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</si>
  <si>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</si>
  <si>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</si>
  <si>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</si>
  <si>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</si>
  <si>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</si>
  <si>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</si>
  <si>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</si>
  <si>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</si>
  <si>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</si>
  <si>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</si>
  <si>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</si>
  <si>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</si>
  <si>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</si>
  <si>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</si>
  <si>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</si>
  <si>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</si>
  <si>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</si>
  <si>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</si>
  <si>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</si>
  <si>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</si>
  <si>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</si>
  <si>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</si>
  <si>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</si>
  <si>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</si>
  <si>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</si>
  <si>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</si>
  <si>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</si>
  <si>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</si>
  <si>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</si>
  <si>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</si>
  <si>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</si>
  <si>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</si>
  <si>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</si>
  <si>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</si>
  <si>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</si>
  <si>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</si>
  <si>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</si>
  <si>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</si>
  <si>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</si>
  <si>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</si>
  <si>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</si>
  <si>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</si>
  <si>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</si>
  <si>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</si>
  <si>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</si>
  <si>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</si>
  <si>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</si>
  <si>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</si>
  <si>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</si>
  <si>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</si>
  <si>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</si>
  <si>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</si>
  <si>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</si>
  <si>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</si>
  <si>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</si>
  <si>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</si>
  <si>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</si>
  <si>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</si>
  <si>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</si>
  <si>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</si>
  <si>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</si>
  <si>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</si>
  <si>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</si>
  <si>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</si>
  <si>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</si>
  <si>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</si>
  <si>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</si>
  <si>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</si>
  <si>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</si>
  <si>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</si>
  <si>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</si>
  <si>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</si>
  <si>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</si>
  <si>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</si>
  <si>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</si>
  <si>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</si>
  <si>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</si>
  <si>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</si>
  <si>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</si>
  <si>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</si>
  <si>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</si>
  <si>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</si>
  <si>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</si>
  <si>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</si>
  <si>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</si>
  <si>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</si>
  <si>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</si>
  <si>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</si>
  <si>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</si>
  <si>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</si>
  <si>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</si>
  <si>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</si>
  <si>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</si>
  <si>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</si>
  <si>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</si>
  <si>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</si>
  <si>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</si>
  <si>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</si>
  <si>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</si>
  <si>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</si>
  <si>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</si>
  <si>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</si>
  <si>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</si>
  <si>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</si>
  <si>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</si>
  <si>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</si>
  <si>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</si>
  <si>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</si>
  <si>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</si>
  <si>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</si>
  <si>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</si>
  <si>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</si>
  <si>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</si>
  <si>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</si>
  <si>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</si>
  <si>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</si>
  <si>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</si>
  <si>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</si>
  <si>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</si>
  <si>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</si>
  <si>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</si>
  <si>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</si>
  <si>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</si>
  <si>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</si>
  <si>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</si>
  <si>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</si>
  <si>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</si>
  <si>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</si>
  <si>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</si>
  <si>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</si>
  <si>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</si>
  <si>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</si>
  <si>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</si>
  <si>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</si>
  <si>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</si>
  <si>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</si>
  <si>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</si>
  <si>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</si>
  <si>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</si>
  <si>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</si>
  <si>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</si>
  <si>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</si>
  <si>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</si>
  <si>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</si>
  <si>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</si>
  <si>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</si>
  <si>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</si>
  <si>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</si>
  <si>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</si>
  <si>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</si>
  <si>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</si>
  <si>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</si>
  <si>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</si>
  <si>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</si>
  <si>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</si>
  <si>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</si>
  <si>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</si>
  <si>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</si>
  <si>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</si>
  <si>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</si>
  <si>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</si>
  <si>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</si>
  <si>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</si>
  <si>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</si>
  <si>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</si>
  <si>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</si>
  <si>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</si>
  <si>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</si>
  <si>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</si>
  <si>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</si>
  <si>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</si>
  <si>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</si>
  <si>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</si>
  <si>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</si>
  <si>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</si>
  <si>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</si>
  <si>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</si>
  <si>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</si>
  <si>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</si>
  <si>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</si>
  <si>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</si>
  <si>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</si>
  <si>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</si>
  <si>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</si>
  <si>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</si>
  <si>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</si>
  <si>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</si>
  <si>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</si>
  <si>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</si>
  <si>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</si>
  <si>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</si>
  <si>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</si>
  <si>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</si>
  <si>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</si>
  <si>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</si>
  <si>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</si>
  <si>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</si>
  <si>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</si>
  <si>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</si>
  <si>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</si>
  <si>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</si>
  <si>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</si>
  <si>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</si>
  <si>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</si>
  <si>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</si>
  <si>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</si>
  <si>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</si>
  <si>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</si>
  <si>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</si>
  <si>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</si>
  <si>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</si>
  <si>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</si>
  <si>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</si>
  <si>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</si>
  <si>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</si>
  <si>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</si>
  <si>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</si>
  <si>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</si>
  <si>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</si>
  <si>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</si>
  <si>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</si>
  <si>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</si>
  <si>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</si>
  <si>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</si>
  <si>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</si>
  <si>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</si>
  <si>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</si>
  <si>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</si>
  <si>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</si>
  <si>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</si>
  <si>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</si>
  <si>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</si>
  <si>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</si>
  <si>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</si>
  <si>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</si>
  <si>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</si>
  <si>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</si>
  <si>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</si>
  <si>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</si>
  <si>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</si>
  <si>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</si>
  <si>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</si>
  <si>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</si>
  <si>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</si>
  <si>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</si>
  <si>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</si>
  <si>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</si>
  <si>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</si>
  <si>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</si>
  <si>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</si>
  <si>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</si>
  <si>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</si>
  <si>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</si>
  <si>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</si>
  <si>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</si>
  <si>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</si>
  <si>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</si>
  <si>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</si>
  <si>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</si>
  <si>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</si>
  <si>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</si>
  <si>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</si>
  <si>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</si>
  <si>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</si>
  <si>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</si>
  <si>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</si>
  <si>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</si>
  <si>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</si>
  <si>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</si>
  <si>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</si>
  <si>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</si>
  <si>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</si>
  <si>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</si>
  <si>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</si>
  <si>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</si>
  <si>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</si>
  <si>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</si>
  <si>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</si>
  <si>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</si>
  <si>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</si>
  <si>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</si>
  <si>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</si>
  <si>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</si>
  <si>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</si>
  <si>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</si>
  <si>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</si>
  <si>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</si>
  <si>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</si>
  <si>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</si>
  <si>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</si>
  <si>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</si>
  <si>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</si>
  <si>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</si>
  <si>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</si>
  <si>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</si>
  <si>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</si>
  <si>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</si>
  <si>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</si>
  <si>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</si>
  <si>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</si>
  <si>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</si>
  <si>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</si>
  <si>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</si>
  <si>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</si>
  <si>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</si>
  <si>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</si>
  <si>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</si>
  <si>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</si>
  <si>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</si>
  <si>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</si>
  <si>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</si>
  <si>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</si>
  <si>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</si>
  <si>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</si>
  <si>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</si>
  <si>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</si>
  <si>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</si>
  <si>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</si>
  <si>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</si>
  <si>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</si>
  <si>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</si>
  <si>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</si>
  <si>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</si>
  <si>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</si>
  <si>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</si>
  <si>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</si>
  <si>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</si>
  <si>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</si>
  <si>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</si>
  <si>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</si>
  <si>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</si>
  <si>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</si>
  <si>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</si>
  <si>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</si>
  <si>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</si>
  <si>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</si>
  <si>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</si>
  <si>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</si>
  <si>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</si>
  <si>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</si>
  <si>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</si>
  <si>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</si>
  <si>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</si>
  <si>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</si>
  <si>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</si>
  <si>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</si>
  <si>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</si>
  <si>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</si>
  <si>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</si>
  <si>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</si>
  <si>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</si>
  <si>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</si>
  <si>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</si>
  <si>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</si>
  <si>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</si>
  <si>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</si>
  <si>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</si>
  <si>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</si>
  <si>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</si>
  <si>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</si>
  <si>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</si>
  <si>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</si>
  <si>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</si>
  <si>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</si>
  <si>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</si>
  <si>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</si>
  <si>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</si>
  <si>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</si>
  <si>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</si>
  <si>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</si>
  <si>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</si>
  <si>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</si>
  <si>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</si>
  <si>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</si>
  <si>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</si>
  <si>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</si>
  <si>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</si>
  <si>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</si>
  <si>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</si>
  <si>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</si>
  <si>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</si>
  <si>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</si>
  <si>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</si>
  <si>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</si>
  <si>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</si>
  <si>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</si>
  <si>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</si>
  <si>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</si>
  <si>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</si>
  <si>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</si>
  <si>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</si>
  <si>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</si>
  <si>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</si>
  <si>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</si>
  <si>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</si>
  <si>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</si>
  <si>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</si>
  <si>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</si>
  <si>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</si>
  <si>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</si>
  <si>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</si>
  <si>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</si>
  <si>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</si>
  <si>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</si>
  <si>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</si>
  <si>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</si>
  <si>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</si>
  <si>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</si>
  <si>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</si>
  <si>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</si>
  <si>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</si>
  <si>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</si>
  <si>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</si>
  <si>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</si>
  <si>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</si>
  <si>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</si>
  <si>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</si>
  <si>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</si>
  <si>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</si>
  <si>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</si>
  <si>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</si>
  <si>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</si>
  <si>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</si>
  <si>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</si>
  <si>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</si>
  <si>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</si>
  <si>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</si>
  <si>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</si>
  <si>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</si>
  <si>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</si>
  <si>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</si>
  <si>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</si>
  <si>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</si>
  <si>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</si>
  <si>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</si>
  <si>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</si>
  <si>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</si>
  <si>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</si>
  <si>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</si>
  <si>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</si>
  <si>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</si>
  <si>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</si>
  <si>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</si>
  <si>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</si>
  <si>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</si>
  <si>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</si>
  <si>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</si>
  <si>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</si>
  <si>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</si>
  <si>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</si>
  <si>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</si>
  <si>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</si>
  <si>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</si>
  <si>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</si>
  <si>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</si>
  <si>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</si>
  <si>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</si>
  <si>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</si>
  <si>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</si>
  <si>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</si>
  <si>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</si>
  <si>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</si>
  <si>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</si>
  <si>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</si>
  <si>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</si>
  <si>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</si>
  <si>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</si>
  <si>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</si>
  <si>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</si>
  <si>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</si>
  <si>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</si>
  <si>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</si>
  <si>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</si>
  <si>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</si>
  <si>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</si>
  <si>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</si>
  <si>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</si>
  <si>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</si>
  <si>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</si>
  <si>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</si>
  <si>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</si>
  <si>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</si>
  <si>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</si>
  <si>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</si>
  <si>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</si>
  <si>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</si>
  <si>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</si>
  <si>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</si>
  <si>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</si>
  <si>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</si>
  <si>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</si>
  <si>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</si>
  <si>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</si>
  <si>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</si>
  <si>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</si>
  <si>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</si>
  <si>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</si>
  <si>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</si>
  <si>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</si>
  <si>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</si>
  <si>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</si>
  <si>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</si>
  <si>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</si>
  <si>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</si>
  <si>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</si>
  <si>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</si>
  <si>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</si>
  <si>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</si>
  <si>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</si>
  <si>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</si>
  <si>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</si>
  <si>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</si>
  <si>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</si>
  <si>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</si>
  <si>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</si>
  <si>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</si>
  <si>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</si>
  <si>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</si>
  <si>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</si>
  <si>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</si>
  <si>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</si>
  <si>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</si>
  <si>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</si>
  <si>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</si>
  <si>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</si>
  <si>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</si>
  <si>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</si>
  <si>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</si>
  <si>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</si>
  <si>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</si>
  <si>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</si>
  <si>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</si>
  <si>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</si>
  <si>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</si>
  <si>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</si>
  <si>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</si>
  <si>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</si>
  <si>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</si>
  <si>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</si>
  <si>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</si>
  <si>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</si>
  <si>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</si>
  <si>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</si>
  <si>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</si>
  <si>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</si>
  <si>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</si>
  <si>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</si>
  <si>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</si>
  <si>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</si>
  <si>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</si>
  <si>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</si>
  <si>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</si>
  <si>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</si>
  <si>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</si>
  <si>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</si>
  <si>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</si>
  <si>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</si>
  <si>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</si>
  <si>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</si>
  <si>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</si>
  <si>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</si>
  <si>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</si>
  <si>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</si>
  <si>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</si>
  <si>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</si>
  <si>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</si>
  <si>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</si>
  <si>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</si>
  <si>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</si>
  <si>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</si>
  <si>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</si>
  <si>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</si>
  <si>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</si>
  <si>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</si>
  <si>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</si>
  <si>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</si>
  <si>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</si>
  <si>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</si>
  <si>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</si>
  <si>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</si>
  <si>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</si>
  <si>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</si>
  <si>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</si>
  <si>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</si>
  <si>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</si>
  <si>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</si>
  <si>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</si>
  <si>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</si>
  <si>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</si>
  <si>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</si>
  <si>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</si>
  <si>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</si>
  <si>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</si>
  <si>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</si>
  <si>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</si>
  <si>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</si>
  <si>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</si>
  <si>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</si>
  <si>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</si>
  <si>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</si>
  <si>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</si>
  <si>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</si>
  <si>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</si>
  <si>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</si>
  <si>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</si>
  <si>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</si>
  <si>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</si>
  <si>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</si>
  <si>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</si>
  <si>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</si>
  <si>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</si>
  <si>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</si>
  <si>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</si>
  <si>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</si>
  <si>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</si>
  <si>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</si>
  <si>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</si>
  <si>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</si>
  <si>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</si>
  <si>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</si>
  <si>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</si>
  <si>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</si>
  <si>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</si>
  <si>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</si>
  <si>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</si>
  <si>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</si>
  <si>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</si>
  <si>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</si>
  <si>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</si>
  <si>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</si>
  <si>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</si>
  <si>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</si>
  <si>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</si>
  <si>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</si>
  <si>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</si>
  <si>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</si>
  <si>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</si>
  <si>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</si>
  <si>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</si>
  <si>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</si>
  <si>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</si>
  <si>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</si>
  <si>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</si>
  <si>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</si>
  <si>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</si>
  <si>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</si>
  <si>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</si>
  <si>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</si>
  <si>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</si>
  <si>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</si>
  <si>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</si>
  <si>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</si>
  <si>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</si>
  <si>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</si>
  <si>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</si>
  <si>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</si>
  <si>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</si>
  <si>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</si>
  <si>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</si>
  <si>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</si>
  <si>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</si>
  <si>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</si>
  <si>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</si>
  <si>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</si>
  <si>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</si>
  <si>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</si>
  <si>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</si>
  <si>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</si>
  <si>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</si>
  <si>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</si>
  <si>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</si>
  <si>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</si>
  <si>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</si>
  <si>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</si>
  <si>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</si>
  <si>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</si>
  <si>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</si>
  <si>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</si>
  <si>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</si>
  <si>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</si>
  <si>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</si>
  <si>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</si>
  <si>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</si>
  <si>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</si>
  <si>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</si>
  <si>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</si>
  <si>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</si>
  <si>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</si>
  <si>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</si>
  <si>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</si>
  <si>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</si>
  <si>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</si>
  <si>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</si>
  <si>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</si>
  <si>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</si>
  <si>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</si>
  <si>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</si>
  <si>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</si>
  <si>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</si>
  <si>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</si>
  <si>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</si>
  <si>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</si>
  <si>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</si>
  <si>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</si>
  <si>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</si>
  <si>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</si>
  <si>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</si>
  <si>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</si>
  <si>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</si>
  <si>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</si>
  <si>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</si>
  <si>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</si>
  <si>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</si>
  <si>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</si>
  <si>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</si>
  <si>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</si>
  <si>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</si>
  <si>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</si>
  <si>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</si>
  <si>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</si>
  <si>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</si>
  <si>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</si>
  <si>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</si>
  <si>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</si>
  <si>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</si>
  <si>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</si>
  <si>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</si>
  <si>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</si>
  <si>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</si>
  <si>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</si>
  <si>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</si>
  <si>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</si>
  <si>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</si>
  <si>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</si>
  <si>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</si>
  <si>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</si>
  <si>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</si>
  <si>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</si>
  <si>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</si>
  <si>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</si>
  <si>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</si>
  <si>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</si>
  <si>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</si>
  <si>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</si>
  <si>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</si>
  <si>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</si>
  <si>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</si>
  <si>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</si>
  <si>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</si>
  <si>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</si>
  <si>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</si>
  <si>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</si>
  <si>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</si>
  <si>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</si>
  <si>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</si>
  <si>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</si>
  <si>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</si>
  <si>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</si>
  <si>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</si>
  <si>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</si>
  <si>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</si>
  <si>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</si>
  <si>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</si>
  <si>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</si>
  <si>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</si>
  <si>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</si>
  <si>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</si>
  <si>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</si>
  <si>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</si>
  <si>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</si>
  <si>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</si>
  <si>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</si>
  <si>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</si>
  <si>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</si>
  <si>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</si>
  <si>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</si>
  <si>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</si>
  <si>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</si>
  <si>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</si>
  <si>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</si>
  <si>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</si>
  <si>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</si>
  <si>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</si>
  <si>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</si>
  <si>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</si>
  <si>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</si>
  <si>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</si>
  <si>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</si>
  <si>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</si>
  <si>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</si>
  <si>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</si>
  <si>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</si>
  <si>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</si>
  <si>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</si>
  <si>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</si>
  <si>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</si>
  <si>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</si>
  <si>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</si>
  <si>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</si>
  <si>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</si>
  <si>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</si>
  <si>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</si>
  <si>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</si>
  <si>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</si>
  <si>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</si>
  <si>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</si>
  <si>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</si>
  <si>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</si>
  <si>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</si>
  <si>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</si>
  <si>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</si>
  <si>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</si>
  <si>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</si>
  <si>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</si>
  <si>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</si>
  <si>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</si>
  <si>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</si>
  <si>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</si>
  <si>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</si>
  <si>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</si>
  <si>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</si>
  <si>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</si>
  <si>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</si>
  <si>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</si>
  <si>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</si>
  <si>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</si>
  <si>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</si>
  <si>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</si>
  <si>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</si>
  <si>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</si>
  <si>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</si>
  <si>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</si>
  <si>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</si>
  <si>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</si>
  <si>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</si>
  <si>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</si>
  <si>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</si>
  <si>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</si>
  <si>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</si>
  <si>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</si>
  <si>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</si>
  <si>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</si>
  <si>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</si>
  <si>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</si>
  <si>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</si>
  <si>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</si>
  <si>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</si>
  <si>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</si>
  <si>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</si>
  <si>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</si>
  <si>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</si>
  <si>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</si>
  <si>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</si>
  <si>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</si>
  <si>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</si>
  <si>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</si>
  <si>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</si>
  <si>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</si>
  <si>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</si>
  <si>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</si>
  <si>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</si>
  <si>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</si>
  <si>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</si>
  <si>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</si>
  <si>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</si>
  <si>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</si>
  <si>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</si>
  <si>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</si>
  <si>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</si>
  <si>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</si>
  <si>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</si>
  <si>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</si>
  <si>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</si>
  <si>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</si>
  <si>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</si>
  <si>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</si>
  <si>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</si>
  <si>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</si>
  <si>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</si>
  <si>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</si>
  <si>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</si>
  <si>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</si>
  <si>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</si>
  <si>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</si>
  <si>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</si>
  <si>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</si>
  <si>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</si>
  <si>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</si>
  <si>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</si>
  <si>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</si>
  <si>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</si>
  <si>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</si>
  <si>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</si>
  <si>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</si>
  <si>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</si>
  <si>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</si>
  <si>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</si>
  <si>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</si>
  <si>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</si>
  <si>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</si>
  <si>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</si>
  <si>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</si>
  <si>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</si>
  <si>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</si>
  <si>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</si>
  <si>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</si>
  <si>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</si>
  <si>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</si>
  <si>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</si>
  <si>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</si>
  <si>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</si>
  <si>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</si>
  <si>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</si>
  <si>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</si>
  <si>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</si>
  <si>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</si>
  <si>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</si>
  <si>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</si>
  <si>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</si>
  <si>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</si>
  <si>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</si>
  <si>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</si>
  <si>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</si>
  <si>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</si>
  <si>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</si>
  <si>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</si>
  <si>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</si>
  <si>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</si>
  <si>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</si>
  <si>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</si>
  <si>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</si>
  <si>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</si>
  <si>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</si>
  <si>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</si>
  <si>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</si>
  <si>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</si>
  <si>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</si>
  <si>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</si>
  <si>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</si>
  <si>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</si>
  <si>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</si>
  <si>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</si>
  <si>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</si>
  <si>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</si>
  <si>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</si>
  <si>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</si>
  <si>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</si>
  <si>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</si>
  <si>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</si>
  <si>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</si>
  <si>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</si>
  <si>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</si>
  <si>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</si>
  <si>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</si>
  <si>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</si>
  <si>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</si>
  <si>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</si>
  <si>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</si>
  <si>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</si>
  <si>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</si>
  <si>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</si>
  <si>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</si>
  <si>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</si>
  <si>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</si>
  <si>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</si>
  <si>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</si>
  <si>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</si>
  <si>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</si>
  <si>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</si>
  <si>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</si>
  <si>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</si>
  <si>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</si>
  <si>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</si>
  <si>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</si>
  <si>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</si>
  <si>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</si>
  <si>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</si>
  <si>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</si>
  <si>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</si>
  <si>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</si>
  <si>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</si>
  <si>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</si>
  <si>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</si>
  <si>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</si>
  <si>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</si>
  <si>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</si>
  <si>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</si>
  <si>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</si>
  <si>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</si>
  <si>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</si>
  <si>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</si>
  <si>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</si>
  <si>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</si>
  <si>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</si>
  <si>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</si>
  <si>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</si>
  <si>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</si>
  <si>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</si>
  <si>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</si>
  <si>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</si>
  <si>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</si>
  <si>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</si>
  <si>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</si>
  <si>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</si>
  <si>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</si>
  <si>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</si>
  <si>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</si>
  <si>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</si>
  <si>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</si>
  <si>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</si>
  <si>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</si>
  <si>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</si>
  <si>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</si>
  <si>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</si>
  <si>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</si>
  <si>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</si>
  <si>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</si>
  <si>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</si>
  <si>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</si>
  <si>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</si>
  <si>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</si>
  <si>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</si>
  <si>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</si>
  <si>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</si>
  <si>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</si>
  <si>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</si>
  <si>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</si>
  <si>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</si>
  <si>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</si>
  <si>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</si>
  <si>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</si>
  <si>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</si>
  <si>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</si>
  <si>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</si>
  <si>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</si>
  <si>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</si>
  <si>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</si>
  <si>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</si>
  <si>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</si>
  <si>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</si>
  <si>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</si>
  <si>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</si>
  <si>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</si>
  <si>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</si>
  <si>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</si>
  <si>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</si>
  <si>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</si>
  <si>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</si>
  <si>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</si>
  <si>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</si>
  <si>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</si>
  <si>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</si>
  <si>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</si>
  <si>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</si>
  <si>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</si>
  <si>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</si>
  <si>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</si>
  <si>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</si>
  <si>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</si>
  <si>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</si>
  <si>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</si>
  <si>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</si>
  <si>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</si>
  <si>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</si>
  <si>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</si>
  <si>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</si>
  <si>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</si>
  <si>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</si>
  <si>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</si>
  <si>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</si>
  <si>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</si>
  <si>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</si>
  <si>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</si>
  <si>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</si>
  <si>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</si>
  <si>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</si>
  <si>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</si>
  <si>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</si>
  <si>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</si>
  <si>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</si>
  <si>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</si>
  <si>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</si>
  <si>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</si>
  <si>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</si>
  <si>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</si>
  <si>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</si>
  <si>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</si>
  <si>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</si>
  <si>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</si>
  <si>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</si>
  <si>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</si>
  <si>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</si>
  <si>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</si>
  <si>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</si>
  <si>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</si>
  <si>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</si>
  <si>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</si>
  <si>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</si>
  <si>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</si>
  <si>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</si>
  <si>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</si>
  <si>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</si>
  <si>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</si>
  <si>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</si>
  <si>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</si>
  <si>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</si>
  <si>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</si>
  <si>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</si>
  <si>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</si>
  <si>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</si>
  <si>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</si>
  <si>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</si>
  <si>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</si>
  <si>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</si>
  <si>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</si>
  <si>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</si>
  <si>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</si>
  <si>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</si>
  <si>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</si>
  <si>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</si>
  <si>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</si>
  <si>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</si>
  <si>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</si>
  <si>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</si>
  <si>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</si>
  <si>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</si>
  <si>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</si>
  <si>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</si>
  <si>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</si>
  <si>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</si>
  <si>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</si>
  <si>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</si>
  <si>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</si>
  <si>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</si>
  <si>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</si>
  <si>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</si>
  <si>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</si>
  <si>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</si>
  <si>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</si>
  <si>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</si>
  <si>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</si>
  <si>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</si>
  <si>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</si>
  <si>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</si>
  <si>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</si>
  <si>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</si>
  <si>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</si>
  <si>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</si>
  <si>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</si>
  <si>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</si>
  <si>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</si>
  <si>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</si>
  <si>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</si>
  <si>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</si>
  <si>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</si>
  <si>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</si>
  <si>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</si>
  <si>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</si>
  <si>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</si>
  <si>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</si>
  <si>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</si>
  <si>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</si>
  <si>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</si>
  <si>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</si>
  <si>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</si>
  <si>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</si>
  <si>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</si>
  <si>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</si>
  <si>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</si>
  <si>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</si>
  <si>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</si>
  <si>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</si>
  <si>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</si>
  <si>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</si>
  <si>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</si>
  <si>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</si>
  <si>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</si>
  <si>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</si>
  <si>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</si>
  <si>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</si>
  <si>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</si>
  <si>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</si>
  <si>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</si>
  <si>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</si>
  <si>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</si>
  <si>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</si>
  <si>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</si>
  <si>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</si>
  <si>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</si>
  <si>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</si>
  <si>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</si>
  <si>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</si>
  <si>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</si>
  <si>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</si>
  <si>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</si>
  <si>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</si>
  <si>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</si>
  <si>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</si>
  <si>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</si>
  <si>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</si>
  <si>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</si>
  <si>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</si>
  <si>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</si>
  <si>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</si>
  <si>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</si>
  <si>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</si>
  <si>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</si>
  <si>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</si>
  <si>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</si>
  <si>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</si>
  <si>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</si>
  <si>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</si>
  <si>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</si>
  <si>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</si>
  <si>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</si>
  <si>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</si>
  <si>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</si>
  <si>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</si>
  <si>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</si>
  <si>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</si>
  <si>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</si>
  <si>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</si>
  <si>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</si>
  <si>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</si>
  <si>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</si>
  <si>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</si>
  <si>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</si>
  <si>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</si>
  <si>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</si>
  <si>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</si>
  <si>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</si>
  <si>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</si>
  <si>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</si>
  <si>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</si>
  <si>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</si>
  <si>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</si>
  <si>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</si>
  <si>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</si>
  <si>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</si>
  <si>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</si>
  <si>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</si>
  <si>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</si>
  <si>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</si>
  <si>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</si>
  <si>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</si>
  <si>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</si>
  <si>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</si>
  <si>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</si>
  <si>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</si>
  <si>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</si>
  <si>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</si>
  <si>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</si>
  <si>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</si>
  <si>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</si>
  <si>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</si>
  <si>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</si>
  <si>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</si>
  <si>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</si>
  <si>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</si>
  <si>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</si>
  <si>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</si>
  <si>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</si>
  <si>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</si>
  <si>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</si>
  <si>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</si>
  <si>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</si>
  <si>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</si>
  <si>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</si>
  <si>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</si>
  <si>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</si>
  <si>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</si>
  <si>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</si>
  <si>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</si>
  <si>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</si>
  <si>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</si>
  <si>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</si>
  <si>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</si>
  <si>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</si>
  <si>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</si>
  <si>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</si>
  <si>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</si>
  <si>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</si>
  <si>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</si>
  <si>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</si>
  <si>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</si>
  <si>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</si>
  <si>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</si>
  <si>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</si>
  <si>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</si>
  <si>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</si>
  <si>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</si>
  <si>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</si>
  <si>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</si>
  <si>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</si>
  <si>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</si>
  <si>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</si>
  <si>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</si>
  <si>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</si>
  <si>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</si>
  <si>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</si>
  <si>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</si>
  <si>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</si>
  <si>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</si>
  <si>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</si>
  <si>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</si>
  <si>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</si>
  <si>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</si>
  <si>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</si>
  <si>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</si>
  <si>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</si>
  <si>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</si>
  <si>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</si>
  <si>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</si>
  <si>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</si>
  <si>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</si>
  <si>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</si>
  <si>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</si>
  <si>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</si>
  <si>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</si>
  <si>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</si>
  <si>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</si>
  <si>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</si>
  <si>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</si>
  <si>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</si>
  <si>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</si>
  <si>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</si>
  <si>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</si>
  <si>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</si>
  <si>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</si>
  <si>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</si>
  <si>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</si>
  <si>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</si>
  <si>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</si>
  <si>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</si>
  <si>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</si>
  <si>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</si>
  <si>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</si>
  <si>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</si>
  <si>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</si>
  <si>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</si>
  <si>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</si>
  <si>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</si>
  <si>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</si>
  <si>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</si>
  <si>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</si>
  <si>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</si>
  <si>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</si>
  <si>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</si>
  <si>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</si>
  <si>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</si>
  <si>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</si>
  <si>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</si>
  <si>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</si>
  <si>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</si>
  <si>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</si>
  <si>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</si>
  <si>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</si>
  <si>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</si>
  <si>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</si>
  <si>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</si>
  <si>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</si>
  <si>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</si>
  <si>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</si>
  <si>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</si>
  <si>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</si>
  <si>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</si>
  <si>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</si>
  <si>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</si>
  <si>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</si>
  <si>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</si>
  <si>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</si>
  <si>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</si>
  <si>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</si>
  <si>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</si>
  <si>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</si>
  <si>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</si>
  <si>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</si>
  <si>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</si>
  <si>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</si>
  <si>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</si>
  <si>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</si>
  <si>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</si>
  <si>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</si>
  <si>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</si>
  <si>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</si>
  <si>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</si>
  <si>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</si>
  <si>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</si>
  <si>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</si>
  <si>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</si>
  <si>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</si>
  <si>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</si>
  <si>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</si>
  <si>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</si>
  <si>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</si>
  <si>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</si>
  <si>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</si>
  <si>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</si>
  <si>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</si>
  <si>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</si>
  <si>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</si>
  <si>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</si>
  <si>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</si>
  <si>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</si>
  <si>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</si>
  <si>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</si>
  <si>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</si>
  <si>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</si>
  <si>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</si>
  <si>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</si>
  <si>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</si>
  <si>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</si>
  <si>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</si>
  <si>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</si>
  <si>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</si>
  <si>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</si>
  <si>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</si>
  <si>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</si>
  <si>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</si>
  <si>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</si>
  <si>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</si>
  <si>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</si>
  <si>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</si>
  <si>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</si>
  <si>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</si>
  <si>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</si>
  <si>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</si>
  <si>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</si>
  <si>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</si>
  <si>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</si>
  <si>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</si>
  <si>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</si>
  <si>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</si>
  <si>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</si>
  <si>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</si>
  <si>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</si>
  <si>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</si>
  <si>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</si>
  <si>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</si>
  <si>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</si>
  <si>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</si>
  <si>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</si>
  <si>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</si>
  <si>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</si>
  <si>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</si>
  <si>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</si>
  <si>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</si>
  <si>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</si>
  <si>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</si>
  <si>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</si>
  <si>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</si>
  <si>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</si>
  <si>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</si>
  <si>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</si>
  <si>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</si>
  <si>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</si>
  <si>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</si>
  <si>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</si>
  <si>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</si>
  <si>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</si>
  <si>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</si>
  <si>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</si>
  <si>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</si>
  <si>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</si>
  <si>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</si>
  <si>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</si>
  <si>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</si>
  <si>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</si>
  <si>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</si>
  <si>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</si>
  <si>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</si>
  <si>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</si>
  <si>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</si>
  <si>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</si>
  <si>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</si>
  <si>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</si>
  <si>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</si>
  <si>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</si>
  <si>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</si>
  <si>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</si>
  <si>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</si>
  <si>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</si>
  <si>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</si>
  <si>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</si>
  <si>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</si>
  <si>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</si>
  <si>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</si>
  <si>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</si>
  <si>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</si>
  <si>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</si>
  <si>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</si>
  <si>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</si>
  <si>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</si>
  <si>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</si>
  <si>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</si>
  <si>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</si>
  <si>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</si>
  <si>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</si>
  <si>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</si>
  <si>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</si>
  <si>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</si>
  <si>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</si>
  <si>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</si>
  <si>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</si>
  <si>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</si>
  <si>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</si>
  <si>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</si>
  <si>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</si>
  <si>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</si>
  <si>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</si>
  <si>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</si>
  <si>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</si>
  <si>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</si>
  <si>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</si>
  <si>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</si>
  <si>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</si>
  <si>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</si>
  <si>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</si>
  <si>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</si>
  <si>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</si>
  <si>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</si>
  <si>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</si>
  <si>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</si>
  <si>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</si>
  <si>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</si>
  <si>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</si>
  <si>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</si>
  <si>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</si>
  <si>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</si>
  <si>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</si>
  <si>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</si>
  <si>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</si>
  <si>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</si>
  <si>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</si>
  <si>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</si>
  <si>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</si>
  <si>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</si>
  <si>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</si>
  <si>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</si>
  <si>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</si>
  <si>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</si>
  <si>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</si>
  <si>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</si>
  <si>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</si>
  <si>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</si>
  <si>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</si>
  <si>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</si>
  <si>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</si>
  <si>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</si>
  <si>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</si>
  <si>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</si>
  <si>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</si>
  <si>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</si>
  <si>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</si>
  <si>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</si>
  <si>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</si>
  <si>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</si>
  <si>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</si>
  <si>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</si>
  <si>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</si>
  <si>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</si>
  <si>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</si>
  <si>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</si>
  <si>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</si>
  <si>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</si>
  <si>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</si>
  <si>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</si>
  <si>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</si>
  <si>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</si>
  <si>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</si>
  <si>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</si>
  <si>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</si>
  <si>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</si>
  <si>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</si>
  <si>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</si>
  <si>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</si>
  <si>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</si>
  <si>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</si>
  <si>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</si>
  <si>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</si>
  <si>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</si>
  <si>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</si>
  <si>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</si>
  <si>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</si>
  <si>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</si>
  <si>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</si>
  <si>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</si>
  <si>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</si>
  <si>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</si>
  <si>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</si>
  <si>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</si>
  <si>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</si>
  <si>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</si>
  <si>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</si>
  <si>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</si>
  <si>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</si>
  <si>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</si>
  <si>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</si>
  <si>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</si>
  <si>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</si>
  <si>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</si>
  <si>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</si>
  <si>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</si>
  <si>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</si>
  <si>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</si>
  <si>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</si>
  <si>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</si>
  <si>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</si>
  <si>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</si>
  <si>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</si>
  <si>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</si>
  <si>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</si>
  <si>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</si>
  <si>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</si>
  <si>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</si>
  <si>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</si>
  <si>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</si>
  <si>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</si>
  <si>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</si>
  <si>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</si>
  <si>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</si>
  <si>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</si>
  <si>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</si>
  <si>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</si>
  <si>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</si>
  <si>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</si>
  <si>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</si>
  <si>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</si>
  <si>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</si>
  <si>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</si>
  <si>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</si>
  <si>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</si>
  <si>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</si>
  <si>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</si>
  <si>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</si>
  <si>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</si>
  <si>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</si>
  <si>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</si>
  <si>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</si>
  <si>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</si>
  <si>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</si>
  <si>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</si>
  <si>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</si>
  <si>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</si>
  <si>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</si>
  <si>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</si>
  <si>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</si>
  <si>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</si>
  <si>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</si>
  <si>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</si>
  <si>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</si>
  <si>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</si>
  <si>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</si>
  <si>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</si>
  <si>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</si>
  <si>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</si>
  <si>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</si>
  <si>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</si>
  <si>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</si>
  <si>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</si>
  <si>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</si>
  <si>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</si>
  <si>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</si>
  <si>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</si>
  <si>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</si>
  <si>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</si>
  <si>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</si>
  <si>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</si>
  <si>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</si>
  <si>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</si>
  <si>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</si>
  <si>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</si>
  <si>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</si>
  <si>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</si>
  <si>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</si>
  <si>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</si>
  <si>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</si>
  <si>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</si>
  <si>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</si>
  <si>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</si>
  <si>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</si>
  <si>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</si>
  <si>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</si>
  <si>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</si>
  <si>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</si>
  <si>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</si>
  <si>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</si>
  <si>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</si>
  <si>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</si>
  <si>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</si>
  <si>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</si>
  <si>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</si>
  <si>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</si>
  <si>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</si>
  <si>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</si>
  <si>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</si>
  <si>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</si>
  <si>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</si>
  <si>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</si>
  <si>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</si>
  <si>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</si>
  <si>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</si>
  <si>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</si>
  <si>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</si>
  <si>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</si>
  <si>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</si>
  <si>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</si>
  <si>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</si>
  <si>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</si>
  <si>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</si>
  <si>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</si>
  <si>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</si>
  <si>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</si>
  <si>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</si>
  <si>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</si>
  <si>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</si>
  <si>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</si>
  <si>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</si>
  <si>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</si>
  <si>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</si>
  <si>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</si>
  <si>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</si>
  <si>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</si>
  <si>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</si>
  <si>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</si>
  <si>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</si>
  <si>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</si>
  <si>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</si>
  <si>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</si>
  <si>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</si>
  <si>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</si>
  <si>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</si>
  <si>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</si>
  <si>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</si>
  <si>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</si>
  <si>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</si>
  <si>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</si>
  <si>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</si>
  <si>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</si>
  <si>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</si>
  <si>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</si>
  <si>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</si>
  <si>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</si>
  <si>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</si>
  <si>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</si>
  <si>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</si>
  <si>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</si>
  <si>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</si>
  <si>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</si>
  <si>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</si>
  <si>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</si>
  <si>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</si>
  <si>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</si>
  <si>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</si>
  <si>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</si>
  <si>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</si>
  <si>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</si>
  <si>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</si>
  <si>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</si>
  <si>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</si>
  <si>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</si>
  <si>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</si>
  <si>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</si>
  <si>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</si>
  <si>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</si>
  <si>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</si>
  <si>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</si>
  <si>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</si>
  <si>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</si>
  <si>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</si>
  <si>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</si>
  <si>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</si>
  <si>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</si>
  <si>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</si>
  <si>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</si>
  <si>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</si>
  <si>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</si>
  <si>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</si>
  <si>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</si>
  <si>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</si>
  <si>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</si>
  <si>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</si>
  <si>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</si>
  <si>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</si>
  <si>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</si>
  <si>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</si>
  <si>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</si>
  <si>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</si>
  <si>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</si>
  <si>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</si>
  <si>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</si>
  <si>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</si>
  <si>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</si>
  <si>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</si>
  <si>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</si>
  <si>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</si>
  <si>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</si>
  <si>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</si>
  <si>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</si>
  <si>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</si>
  <si>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</si>
  <si>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</si>
  <si>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</si>
  <si>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</si>
  <si>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</si>
  <si>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</si>
  <si>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</si>
  <si>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</si>
  <si>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</si>
  <si>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</si>
  <si>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</si>
  <si>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</si>
  <si>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</si>
  <si>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</si>
  <si>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</si>
  <si>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</si>
  <si>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</si>
  <si>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</si>
  <si>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</si>
  <si>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</si>
  <si>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</si>
  <si>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</si>
  <si>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</si>
  <si>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</si>
  <si>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</si>
  <si>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</si>
  <si>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</si>
  <si>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</si>
  <si>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</si>
  <si>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</si>
  <si>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</si>
  <si>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</si>
  <si>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</si>
  <si>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</si>
  <si>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</si>
  <si>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</si>
  <si>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</si>
  <si>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</si>
  <si>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</si>
  <si>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</si>
  <si>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</si>
  <si>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</si>
  <si>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</si>
  <si>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</si>
  <si>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</si>
  <si>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</si>
  <si>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</si>
  <si>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</si>
  <si>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</si>
  <si>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</si>
  <si>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</si>
  <si>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</si>
  <si>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</si>
  <si>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</si>
  <si>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</si>
  <si>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</si>
  <si>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</si>
  <si>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</si>
  <si>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</si>
  <si>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</si>
  <si>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</si>
  <si>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</si>
  <si>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</si>
  <si>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</si>
  <si>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</si>
  <si>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</si>
  <si>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</si>
  <si>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</si>
  <si>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</si>
  <si>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</si>
  <si>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</si>
  <si>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</si>
  <si>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</si>
  <si>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</si>
  <si>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</si>
  <si>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</si>
  <si>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</si>
  <si>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</si>
  <si>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</si>
  <si>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</si>
  <si>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</si>
  <si>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</si>
  <si>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</si>
  <si>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</si>
  <si>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</si>
  <si>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</si>
  <si>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</si>
  <si>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</si>
  <si>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</si>
  <si>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</si>
  <si>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</si>
  <si>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</si>
  <si>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</si>
  <si>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</si>
  <si>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</si>
  <si>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</si>
  <si>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</si>
  <si>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</si>
  <si>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</si>
  <si>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</si>
  <si>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</si>
  <si>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</si>
  <si>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</si>
  <si>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</si>
  <si>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</si>
  <si>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</si>
  <si>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</si>
  <si>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</si>
  <si>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</si>
  <si>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</si>
  <si>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</si>
  <si>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</si>
  <si>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</si>
  <si>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</si>
  <si>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</si>
  <si>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</si>
  <si>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</si>
  <si>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</si>
  <si>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</si>
  <si>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</si>
  <si>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</si>
  <si>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</si>
  <si>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</si>
  <si>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</si>
  <si>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</si>
  <si>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</si>
  <si>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</si>
  <si>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</si>
  <si>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</si>
  <si>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</si>
  <si>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</si>
  <si>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</si>
  <si>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</si>
  <si>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</si>
  <si>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</si>
  <si>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</si>
  <si>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</si>
  <si>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</si>
  <si>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</si>
  <si>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</si>
  <si>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</si>
  <si>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</si>
  <si>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</si>
  <si>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</si>
  <si>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</si>
  <si>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</si>
  <si>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</si>
  <si>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</si>
  <si>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</si>
  <si>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</si>
  <si>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</si>
  <si>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</si>
  <si>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</si>
  <si>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</si>
  <si>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</si>
  <si>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</si>
  <si>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</si>
  <si>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</si>
  <si>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</si>
  <si>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</si>
  <si>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</si>
  <si>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</si>
  <si>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</si>
  <si>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</si>
  <si>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</si>
  <si>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</si>
  <si>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</si>
  <si>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</si>
  <si>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</si>
  <si>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</si>
  <si>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</si>
  <si>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</si>
  <si>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</si>
  <si>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</si>
  <si>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</si>
  <si>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</si>
  <si>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</si>
  <si>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</si>
  <si>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</si>
  <si>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</si>
  <si>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</si>
  <si>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</si>
  <si>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</si>
  <si>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</si>
  <si>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</si>
  <si>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</si>
  <si>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</si>
  <si>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</si>
  <si>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</si>
  <si>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</si>
  <si>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</si>
  <si>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</si>
  <si>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</si>
  <si>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</si>
  <si>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</si>
  <si>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</si>
  <si>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</si>
  <si>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</si>
  <si>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</si>
  <si>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</si>
  <si>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</si>
  <si>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</si>
  <si>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</si>
  <si>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</si>
  <si>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</si>
  <si>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</si>
  <si>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</si>
  <si>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</si>
  <si>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</si>
  <si>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</si>
  <si>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</si>
  <si>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</si>
  <si>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</si>
  <si>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</si>
  <si>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</si>
  <si>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</si>
  <si>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</si>
  <si>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</si>
  <si>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</si>
  <si>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</si>
  <si>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</si>
  <si>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</si>
  <si>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</si>
  <si>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</si>
  <si>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</si>
  <si>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</si>
  <si>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</si>
  <si>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</si>
  <si>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</si>
  <si>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</si>
  <si>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</si>
  <si>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</si>
  <si>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</si>
  <si>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</si>
  <si>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</si>
  <si>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</si>
  <si>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</si>
  <si>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</si>
  <si>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</si>
  <si>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</si>
  <si>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</si>
  <si>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</si>
  <si>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</si>
  <si>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</si>
  <si>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</si>
  <si>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</si>
  <si>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</si>
  <si>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</si>
  <si>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</si>
  <si>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</si>
  <si>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</si>
  <si>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</si>
  <si>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</si>
  <si>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</si>
  <si>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</si>
  <si>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</si>
  <si>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</si>
  <si>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</si>
  <si>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</si>
  <si>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</si>
  <si>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</si>
  <si>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</si>
  <si>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</si>
  <si>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</si>
  <si>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</si>
  <si>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</si>
  <si>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</si>
  <si>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</si>
  <si>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</si>
  <si>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</si>
  <si>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</si>
  <si>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</si>
  <si>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</si>
  <si>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</si>
  <si>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</si>
  <si>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</si>
  <si>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</si>
  <si>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</si>
  <si>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</si>
  <si>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</si>
  <si>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</si>
  <si>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</si>
  <si>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</si>
  <si>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</si>
  <si>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</si>
  <si>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</si>
  <si>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</si>
  <si>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</si>
  <si>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</si>
  <si>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</si>
  <si>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</si>
  <si>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</si>
  <si>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</si>
  <si>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</si>
  <si>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</si>
  <si>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</si>
  <si>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</si>
  <si>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</si>
  <si>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</si>
  <si>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</si>
  <si>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</si>
  <si>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</si>
  <si>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</si>
  <si>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</si>
  <si>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</si>
  <si>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</si>
  <si>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</si>
  <si>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</si>
  <si>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</si>
  <si>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</si>
  <si>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</si>
  <si>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</si>
  <si>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</si>
  <si>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</si>
  <si>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</si>
  <si>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</si>
  <si>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</si>
  <si>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</si>
  <si>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</si>
  <si>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</si>
  <si>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</si>
  <si>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</si>
  <si>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</si>
  <si>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</si>
  <si>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</si>
  <si>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</si>
  <si>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</si>
  <si>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</si>
  <si>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</si>
  <si>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</si>
  <si>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</si>
  <si>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</si>
  <si>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</si>
  <si>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</si>
  <si>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</si>
  <si>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</si>
  <si>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</si>
  <si>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</si>
  <si>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</si>
  <si>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</si>
  <si>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</si>
  <si>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</si>
  <si>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</si>
  <si>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</si>
  <si>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</si>
  <si>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</si>
  <si>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</si>
  <si>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</si>
  <si>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</si>
  <si>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</si>
  <si>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</si>
  <si>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</si>
  <si>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</si>
  <si>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</si>
  <si>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</si>
  <si>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</si>
  <si>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</si>
  <si>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</si>
  <si>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</si>
  <si>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</si>
  <si>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</si>
  <si>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</si>
  <si>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</si>
  <si>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</si>
  <si>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</si>
  <si>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</si>
  <si>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</si>
  <si>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</si>
  <si>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</si>
  <si>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</si>
  <si>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</si>
  <si>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</si>
  <si>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</si>
  <si>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</si>
  <si>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</si>
  <si>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</si>
  <si>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</si>
  <si>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</si>
  <si>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</si>
  <si>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</si>
  <si>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</si>
  <si>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</si>
  <si>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</si>
  <si>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</si>
  <si>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</si>
  <si>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</si>
  <si>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</si>
  <si>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</si>
  <si>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</si>
  <si>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</si>
  <si>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</si>
  <si>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</si>
  <si>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</si>
  <si>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</si>
  <si>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</si>
  <si>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</si>
  <si>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</si>
  <si>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</si>
  <si>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</si>
  <si>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</si>
  <si>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</si>
  <si>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</si>
  <si>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</si>
  <si>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</si>
  <si>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</si>
  <si>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</si>
  <si>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</si>
  <si>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</si>
  <si>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</si>
  <si>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</si>
  <si>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</si>
  <si>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</si>
  <si>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</si>
  <si>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</si>
  <si>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</si>
  <si>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</si>
  <si>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</si>
  <si>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</si>
  <si>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</si>
  <si>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</si>
  <si>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</si>
  <si>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</si>
  <si>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</si>
  <si>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</si>
  <si>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</si>
  <si>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</si>
  <si>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</si>
  <si>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</si>
  <si>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</si>
  <si>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</si>
  <si>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</si>
  <si>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</si>
  <si>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</si>
  <si>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</si>
  <si>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</si>
  <si>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</si>
  <si>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</si>
  <si>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</si>
  <si>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</si>
  <si>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</si>
  <si>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</si>
  <si>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</si>
  <si>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</si>
  <si>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</si>
  <si>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</si>
  <si>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</si>
  <si>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</si>
  <si>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</si>
  <si>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</si>
  <si>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</si>
  <si>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</si>
  <si>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</si>
  <si>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</si>
  <si>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</si>
  <si>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</si>
  <si>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</si>
  <si>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</si>
  <si>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</si>
  <si>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</si>
  <si>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</si>
  <si>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</si>
  <si>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</si>
  <si>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</si>
  <si>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</si>
  <si>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</si>
  <si>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</si>
  <si>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</si>
  <si>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</si>
  <si>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</si>
  <si>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</si>
  <si>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</si>
  <si>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</si>
  <si>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</si>
  <si>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</si>
  <si>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</si>
  <si>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</si>
  <si>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</si>
  <si>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</si>
  <si>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</si>
  <si>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</si>
  <si>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</si>
  <si>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</si>
  <si>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</si>
  <si>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</si>
  <si>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</si>
  <si>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</si>
  <si>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</si>
  <si>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</si>
  <si>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</si>
  <si>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</si>
  <si>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</si>
  <si>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</si>
  <si>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</si>
  <si>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</si>
  <si>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</si>
  <si>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</si>
  <si>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</si>
  <si>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</si>
  <si>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</si>
  <si>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</si>
  <si>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</si>
  <si>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</si>
  <si>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</si>
  <si>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</si>
  <si>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</si>
  <si>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</si>
  <si>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</si>
  <si>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</si>
  <si>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</si>
  <si>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</si>
  <si>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</si>
  <si>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</si>
  <si>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</si>
  <si>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</si>
  <si>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</si>
  <si>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</si>
  <si>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</si>
  <si>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</si>
  <si>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</si>
  <si>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</si>
  <si>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</si>
  <si>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</si>
  <si>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</si>
  <si>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</si>
  <si>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</si>
  <si>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</si>
  <si>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</si>
  <si>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</si>
  <si>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</si>
  <si>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</si>
  <si>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</si>
  <si>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</si>
  <si>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</si>
  <si>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</si>
  <si>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</si>
  <si>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</si>
  <si>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</si>
  <si>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</si>
  <si>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</si>
  <si>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</si>
  <si>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</si>
  <si>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</si>
  <si>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</si>
  <si>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</si>
  <si>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</si>
  <si>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</si>
  <si>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</si>
  <si>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</si>
  <si>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</si>
  <si>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</si>
  <si>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</si>
  <si>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</si>
  <si>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</si>
  <si>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</si>
  <si>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</si>
  <si>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</si>
  <si>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</si>
  <si>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</si>
  <si>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</si>
  <si>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</si>
  <si>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</si>
  <si>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</si>
  <si>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</si>
  <si>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</si>
  <si>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</si>
  <si>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</si>
  <si>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</si>
  <si>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</si>
  <si>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</si>
  <si>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</si>
  <si>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</si>
  <si>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</si>
  <si>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</si>
  <si>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</si>
  <si>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</si>
  <si>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</si>
  <si>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</si>
  <si>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</si>
  <si>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</si>
  <si>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</si>
  <si>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</si>
  <si>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</si>
  <si>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</si>
  <si>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</si>
  <si>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</si>
  <si>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</si>
  <si>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</si>
  <si>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</si>
  <si>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</si>
  <si>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</si>
  <si>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</si>
  <si>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</si>
  <si>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</si>
  <si>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</si>
  <si>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</si>
  <si>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</si>
  <si>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</si>
  <si>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</si>
  <si>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</si>
  <si>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</si>
  <si>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</si>
  <si>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</si>
  <si>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</si>
  <si>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</si>
  <si>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</si>
  <si>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</si>
  <si>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</si>
  <si>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</si>
  <si>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</si>
  <si>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</si>
  <si>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</si>
  <si>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</si>
  <si>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</si>
  <si>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</si>
  <si>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</si>
  <si>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</si>
  <si>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</si>
  <si>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</si>
  <si>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</si>
  <si>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</si>
  <si>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</si>
  <si>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</si>
  <si>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</si>
  <si>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</si>
  <si>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</si>
  <si>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</si>
  <si>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</si>
  <si>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</si>
  <si>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</si>
  <si>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</si>
  <si>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</si>
  <si>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</si>
  <si>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</si>
  <si>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</si>
  <si>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</si>
  <si>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</si>
  <si>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</si>
  <si>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</si>
  <si>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</si>
  <si>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</si>
  <si>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</si>
  <si>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</si>
  <si>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</si>
  <si>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</si>
  <si>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</si>
  <si>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</si>
  <si>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</si>
  <si>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</si>
  <si>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</si>
  <si>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</si>
  <si>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</si>
  <si>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</si>
  <si>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</si>
  <si>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</si>
  <si>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</si>
  <si>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</si>
  <si>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</si>
  <si>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</si>
  <si>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</si>
  <si>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</si>
  <si>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</si>
  <si>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</si>
  <si>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</si>
  <si>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</si>
  <si>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</si>
  <si>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</si>
  <si>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</si>
  <si>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</si>
  <si>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</si>
  <si>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</si>
  <si>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</si>
  <si>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</si>
  <si>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</si>
  <si>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</si>
  <si>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</si>
  <si>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</si>
  <si>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</si>
  <si>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</si>
  <si>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</si>
  <si>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</si>
  <si>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</si>
  <si>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</si>
  <si>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</si>
  <si>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</si>
  <si>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</si>
  <si>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</si>
  <si>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</si>
  <si>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</si>
  <si>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</si>
  <si>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</si>
  <si>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</si>
  <si>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</si>
  <si>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</si>
  <si>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</si>
  <si>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</si>
  <si>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</si>
  <si>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</si>
  <si>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</si>
  <si>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</si>
  <si>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</si>
  <si>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</si>
  <si>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</si>
  <si>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</si>
  <si>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</si>
  <si>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</si>
  <si>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</si>
  <si>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</si>
  <si>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</si>
  <si>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</si>
  <si>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</si>
  <si>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</si>
  <si>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</si>
  <si>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</si>
  <si>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</si>
  <si>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</si>
  <si>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</si>
  <si>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</si>
  <si>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</si>
  <si>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</si>
  <si>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</si>
  <si>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</si>
  <si>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</si>
  <si>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</si>
  <si>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</si>
  <si>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</si>
  <si>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</si>
  <si>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</si>
  <si>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</si>
  <si>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</si>
  <si>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</si>
  <si>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</si>
  <si>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</si>
  <si>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</si>
  <si>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</si>
  <si>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</si>
  <si>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</si>
  <si>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</si>
  <si>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</si>
  <si>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</si>
  <si>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</si>
  <si>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</si>
  <si>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</si>
  <si>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</si>
  <si>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</si>
  <si>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</si>
  <si>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</si>
  <si>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</si>
  <si>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</si>
  <si>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</si>
  <si>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</si>
  <si>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</si>
  <si>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</si>
  <si>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</si>
  <si>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</si>
  <si>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</si>
  <si>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</si>
  <si>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</si>
  <si>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</si>
  <si>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</si>
  <si>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</si>
  <si>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</si>
  <si>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</si>
  <si>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</si>
  <si>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</si>
  <si>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</si>
  <si>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</si>
  <si>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</si>
  <si>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</si>
  <si>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</si>
  <si>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</si>
  <si>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</si>
  <si>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</si>
  <si>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</si>
  <si>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</si>
  <si>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</si>
  <si>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</si>
  <si>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</si>
  <si>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</si>
  <si>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</si>
  <si>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</si>
  <si>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</si>
  <si>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</si>
  <si>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</si>
  <si>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</si>
  <si>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</si>
  <si>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</si>
  <si>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</si>
  <si>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</si>
  <si>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</si>
  <si>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</si>
  <si>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</si>
  <si>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</si>
  <si>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</si>
  <si>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</si>
  <si>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</si>
  <si>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</si>
  <si>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</si>
  <si>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</si>
  <si>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</si>
  <si>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</si>
  <si>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</si>
  <si>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</si>
  <si>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</si>
  <si>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</si>
  <si>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</si>
  <si>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</si>
  <si>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</si>
  <si>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</si>
  <si>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</si>
  <si>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</si>
  <si>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</si>
  <si>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</si>
  <si>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</si>
  <si>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</si>
  <si>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</si>
  <si>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</si>
  <si>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</si>
  <si>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</si>
  <si>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</si>
  <si>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</si>
  <si>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</si>
  <si>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</si>
  <si>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</si>
  <si>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</si>
  <si>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</si>
  <si>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</si>
  <si>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</si>
  <si>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</si>
  <si>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</si>
  <si>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</si>
  <si>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</si>
  <si>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</si>
  <si>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</si>
  <si>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</si>
  <si>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</si>
  <si>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</si>
  <si>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</si>
  <si>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</si>
  <si>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</si>
  <si>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</si>
  <si>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</si>
  <si>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</si>
  <si>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</si>
  <si>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</si>
  <si>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</si>
  <si>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</si>
  <si>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</si>
  <si>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</si>
  <si>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</si>
  <si>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</si>
  <si>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</si>
  <si>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</si>
  <si>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</si>
  <si>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</si>
  <si>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</si>
  <si>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</si>
  <si>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</si>
  <si>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</si>
  <si>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</si>
  <si>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</si>
  <si>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</si>
  <si>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</si>
  <si>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</si>
  <si>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</si>
  <si>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</si>
  <si>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</si>
  <si>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</si>
  <si>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</si>
  <si>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</si>
  <si>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</si>
  <si>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</si>
  <si>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</si>
  <si>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</si>
  <si>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</si>
  <si>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</si>
  <si>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</si>
  <si>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</si>
  <si>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</si>
  <si>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</si>
  <si>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</si>
  <si>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</si>
  <si>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</si>
  <si>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</si>
  <si>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</si>
  <si>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</si>
  <si>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</si>
  <si>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</si>
  <si>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</si>
  <si>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</si>
  <si>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</si>
  <si>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</si>
  <si>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</si>
  <si>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</si>
  <si>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</si>
  <si>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</si>
  <si>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</si>
  <si>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</si>
  <si>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</si>
  <si>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</si>
  <si>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</si>
  <si>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</si>
  <si>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</si>
  <si>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</si>
  <si>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</si>
  <si>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</si>
  <si>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</si>
  <si>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</si>
  <si>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</si>
  <si>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</si>
  <si>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</si>
  <si>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</si>
  <si>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</si>
  <si>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</si>
  <si>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</si>
  <si>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</si>
  <si>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</si>
  <si>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</si>
  <si>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</si>
  <si>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</si>
  <si>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</si>
  <si>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</si>
  <si>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</si>
  <si>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</si>
  <si>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</si>
  <si>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</si>
  <si>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</si>
  <si>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</si>
  <si>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</si>
  <si>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</si>
  <si>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</si>
  <si>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</si>
  <si>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</si>
  <si>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</si>
  <si>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</si>
  <si>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</si>
  <si>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</si>
  <si>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</si>
  <si>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</si>
  <si>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</si>
  <si>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</si>
  <si>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</si>
  <si>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</si>
  <si>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</si>
  <si>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</si>
  <si>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</si>
  <si>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</si>
  <si>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</si>
  <si>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</si>
  <si>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</si>
  <si>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</si>
  <si>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</si>
  <si>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</si>
  <si>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</si>
  <si>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</si>
  <si>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</si>
  <si>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</si>
  <si>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</si>
  <si>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</si>
  <si>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</si>
  <si>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</si>
  <si>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</si>
  <si>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</si>
  <si>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</si>
  <si>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</si>
  <si>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</si>
  <si>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</si>
  <si>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</si>
  <si>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</si>
  <si>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</si>
  <si>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</si>
  <si>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</si>
  <si>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</si>
  <si>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</si>
  <si>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</si>
  <si>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</si>
  <si>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</si>
  <si>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</si>
  <si>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</si>
  <si>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</si>
  <si>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</si>
  <si>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</si>
  <si>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</si>
  <si>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</si>
  <si>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</si>
  <si>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</si>
  <si>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</si>
  <si>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</si>
  <si>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</si>
  <si>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</si>
  <si>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</si>
  <si>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</si>
  <si>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</si>
  <si>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</si>
  <si>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</si>
  <si>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</si>
  <si>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</si>
  <si>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</si>
  <si>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</si>
  <si>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</si>
  <si>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</si>
  <si>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</si>
  <si>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</si>
  <si>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</si>
  <si>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</si>
  <si>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</si>
  <si>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</si>
  <si>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</si>
  <si>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</si>
  <si>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</si>
  <si>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</si>
  <si>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</si>
  <si>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</si>
  <si>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</si>
  <si>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</si>
  <si>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</si>
  <si>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</si>
  <si>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</si>
  <si>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</si>
  <si>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</si>
  <si>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</si>
  <si>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</si>
  <si>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</si>
  <si>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</si>
  <si>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</si>
  <si>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</si>
  <si>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</si>
  <si>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</si>
  <si>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</si>
  <si>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</si>
  <si>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</si>
  <si>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</si>
  <si>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</si>
  <si>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</si>
  <si>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</si>
  <si>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</si>
  <si>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</si>
  <si>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</si>
  <si>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</si>
  <si>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</si>
  <si>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</si>
  <si>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</si>
  <si>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</si>
  <si>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</si>
  <si>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</si>
  <si>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</si>
  <si>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</si>
  <si>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</si>
  <si>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</si>
  <si>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</si>
  <si>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</si>
  <si>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</si>
  <si>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</si>
  <si>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</si>
  <si>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</si>
  <si>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</si>
  <si>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</si>
  <si>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</si>
  <si>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</si>
  <si>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</si>
  <si>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</si>
  <si>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</si>
  <si>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</si>
  <si>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</si>
  <si>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</si>
  <si>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</si>
  <si>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</si>
  <si>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</si>
  <si>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</si>
  <si>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</si>
  <si>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</si>
  <si>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</si>
  <si>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</si>
  <si>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</si>
  <si>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</si>
  <si>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</si>
  <si>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</si>
  <si>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</si>
  <si>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</si>
  <si>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</si>
  <si>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</si>
  <si>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</si>
  <si>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</si>
  <si>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</si>
  <si>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</si>
  <si>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</si>
  <si>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</si>
  <si>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</si>
  <si>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</si>
  <si>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</si>
  <si>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</si>
  <si>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</si>
  <si>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</si>
  <si>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</si>
  <si>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</si>
  <si>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</si>
  <si>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</si>
  <si>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</si>
  <si>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</si>
  <si>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</si>
  <si>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</si>
  <si>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</si>
  <si>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</si>
  <si>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</si>
  <si>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</si>
  <si>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</si>
  <si>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</si>
  <si>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</si>
  <si>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</si>
  <si>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</si>
  <si>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</si>
  <si>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</si>
  <si>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</si>
  <si>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</si>
  <si>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</si>
  <si>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</si>
  <si>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</si>
  <si>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</si>
  <si>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</si>
  <si>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</si>
  <si>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</si>
  <si>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</si>
  <si>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</si>
  <si>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</si>
  <si>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</si>
  <si>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</si>
  <si>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</si>
  <si>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</si>
  <si>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</si>
  <si>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</si>
  <si>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</si>
  <si>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</si>
  <si>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</si>
  <si>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</si>
  <si>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</si>
  <si>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</si>
  <si>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</si>
  <si>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</si>
  <si>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</si>
  <si>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</si>
  <si>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</si>
  <si>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</si>
  <si>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</si>
  <si>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</si>
  <si>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</si>
  <si>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</si>
  <si>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</si>
  <si>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</si>
  <si>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</si>
  <si>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</si>
  <si>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</si>
  <si>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</si>
  <si>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</si>
  <si>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</si>
  <si>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</si>
  <si>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</si>
  <si>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</si>
  <si>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</si>
  <si>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</si>
  <si>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</si>
  <si>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</si>
  <si>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</si>
  <si>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</si>
  <si>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</si>
  <si>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</si>
  <si>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</si>
  <si>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</si>
  <si>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</si>
  <si>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</si>
  <si>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</si>
  <si>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</si>
  <si>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</si>
  <si>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</si>
  <si>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</si>
  <si>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</si>
  <si>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</si>
  <si>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</si>
  <si>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</si>
  <si>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</si>
  <si>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</si>
  <si>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</si>
  <si>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</si>
  <si>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</si>
  <si>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</si>
  <si>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</si>
  <si>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</si>
  <si>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</si>
  <si>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</si>
  <si>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</si>
  <si>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</si>
  <si>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</si>
  <si>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</si>
  <si>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</si>
  <si>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</si>
  <si>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</si>
  <si>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</si>
  <si>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</si>
  <si>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</si>
  <si>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</si>
  <si>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</si>
  <si>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</si>
  <si>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</si>
  <si>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</si>
  <si>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</si>
  <si>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</si>
  <si>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</si>
  <si>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</si>
  <si>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</si>
  <si>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</si>
  <si>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</si>
  <si>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</si>
  <si>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</si>
  <si>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</si>
  <si>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</si>
  <si>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</si>
  <si>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</si>
  <si>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</si>
  <si>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</si>
  <si>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</si>
  <si>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</si>
  <si>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</si>
  <si>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</si>
  <si>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</si>
  <si>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</si>
  <si>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</si>
  <si>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</si>
  <si>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</si>
  <si>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</si>
  <si>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</si>
  <si>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</si>
  <si>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</si>
  <si>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</si>
  <si>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</si>
  <si>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</si>
  <si>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</si>
  <si>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</si>
  <si>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</si>
  <si>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</si>
  <si>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</si>
  <si>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</si>
  <si>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</si>
  <si>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</si>
  <si>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</si>
  <si>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</si>
  <si>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</si>
  <si>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</si>
  <si>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</si>
  <si>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</si>
  <si>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</si>
  <si>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</si>
  <si>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</si>
  <si>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</si>
  <si>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</si>
  <si>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</si>
  <si>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</si>
  <si>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</si>
  <si>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</si>
  <si>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</si>
  <si>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</si>
  <si>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</si>
  <si>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</si>
  <si>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</si>
  <si>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</si>
  <si>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</si>
  <si>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</si>
  <si>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</si>
  <si>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</si>
  <si>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</si>
  <si>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</si>
  <si>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</si>
  <si>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</si>
  <si>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</si>
  <si>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</si>
  <si>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</si>
  <si>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</si>
  <si>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</si>
  <si>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</si>
  <si>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</si>
  <si>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</si>
  <si>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</si>
  <si>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</si>
  <si>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</si>
  <si>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</si>
  <si>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</si>
  <si>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</si>
  <si>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</si>
  <si>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</si>
  <si>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</si>
  <si>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</si>
  <si>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</si>
  <si>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</si>
  <si>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</si>
  <si>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</si>
  <si>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</si>
  <si>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</si>
  <si>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</si>
  <si>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</si>
  <si>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</si>
  <si>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</si>
  <si>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</si>
  <si>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</si>
  <si>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</si>
  <si>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</si>
  <si>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</si>
  <si>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</si>
  <si>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</si>
  <si>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</si>
  <si>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</si>
  <si>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</si>
  <si>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</si>
  <si>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</si>
  <si>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</si>
  <si>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</si>
  <si>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</si>
  <si>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</si>
  <si>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</si>
  <si>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</si>
  <si>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</si>
  <si>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</si>
  <si>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</si>
  <si>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</si>
  <si>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</si>
  <si>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</si>
  <si>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</si>
  <si>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</si>
  <si>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</si>
  <si>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</si>
  <si>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</si>
  <si>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</si>
  <si>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</si>
  <si>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</si>
  <si>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</si>
  <si>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</si>
  <si>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</si>
  <si>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</si>
  <si>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</si>
  <si>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</si>
  <si>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</si>
  <si>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</si>
  <si>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</si>
  <si>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</si>
  <si>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</si>
  <si>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</si>
  <si>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</si>
  <si>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</si>
  <si>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</si>
  <si>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</si>
  <si>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</si>
  <si>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</si>
  <si>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</si>
  <si>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</si>
  <si>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</si>
  <si>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</si>
  <si>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</si>
  <si>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</si>
  <si>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</si>
  <si>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</si>
  <si>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</si>
  <si>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</si>
  <si>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</si>
  <si>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</si>
  <si>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</si>
  <si>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</si>
  <si>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</si>
  <si>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</si>
  <si>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</si>
  <si>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</si>
  <si>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</si>
  <si>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</si>
  <si>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</si>
  <si>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</si>
  <si>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</si>
  <si>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</si>
  <si>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</si>
  <si>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</si>
  <si>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</si>
  <si>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</si>
  <si>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</si>
  <si>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</si>
  <si>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</si>
  <si>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</si>
  <si>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</si>
  <si>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</si>
  <si>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</si>
  <si>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</si>
  <si>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</si>
  <si>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</si>
  <si>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</si>
  <si>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</si>
  <si>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</si>
  <si>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</si>
  <si>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</si>
  <si>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</si>
  <si>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</si>
  <si>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</si>
  <si>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</si>
  <si>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</si>
  <si>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</si>
  <si>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</si>
  <si>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</si>
  <si>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</si>
  <si>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</si>
  <si>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</si>
  <si>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</si>
  <si>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</si>
  <si>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</si>
  <si>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</si>
  <si>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</si>
  <si>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</si>
  <si>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</si>
  <si>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</si>
  <si>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</si>
  <si>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</si>
  <si>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</si>
  <si>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</si>
  <si>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</si>
  <si>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</si>
  <si>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</si>
  <si>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</si>
  <si>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</si>
  <si>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</si>
  <si>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</si>
  <si>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</si>
  <si>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</si>
  <si>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</si>
  <si>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</si>
  <si>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</si>
  <si>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</si>
  <si>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</si>
  <si>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</si>
  <si>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</si>
  <si>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</si>
  <si>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</si>
  <si>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</si>
  <si>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</si>
  <si>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</si>
  <si>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</si>
  <si>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</si>
  <si>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</si>
  <si>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</si>
  <si>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</si>
  <si>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</si>
  <si>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</si>
  <si>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</si>
  <si>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</si>
  <si>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</si>
  <si>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</si>
  <si>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</si>
  <si>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</si>
  <si>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</si>
  <si>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</si>
  <si>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</si>
  <si>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</si>
  <si>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</si>
  <si>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</si>
  <si>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</si>
  <si>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</si>
  <si>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</si>
  <si>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</si>
  <si>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</si>
  <si>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</si>
  <si>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</si>
  <si>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</si>
  <si>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</si>
  <si>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</si>
  <si>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</si>
  <si>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</si>
  <si>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</si>
  <si>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</si>
  <si>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</si>
  <si>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</si>
  <si>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</si>
  <si>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</si>
  <si>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</si>
  <si>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</si>
  <si>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</si>
  <si>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</si>
  <si>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</si>
  <si>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</si>
  <si>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</si>
  <si>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</si>
  <si>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</si>
  <si>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</si>
  <si>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</si>
  <si>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</si>
  <si>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</si>
  <si>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</si>
  <si>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</si>
  <si>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</si>
  <si>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</si>
  <si>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</si>
  <si>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</si>
  <si>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</si>
  <si>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</si>
  <si>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</si>
  <si>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</si>
  <si>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</si>
  <si>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</si>
  <si>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</si>
  <si>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</si>
  <si>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</si>
  <si>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</si>
  <si>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</si>
  <si>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</si>
  <si>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</si>
  <si>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</si>
  <si>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</si>
  <si>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</si>
  <si>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</si>
  <si>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</si>
  <si>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</si>
  <si>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</si>
  <si>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</si>
  <si>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</si>
  <si>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</si>
  <si>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</si>
  <si>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</si>
  <si>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</si>
  <si>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</si>
  <si>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</si>
  <si>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</si>
  <si>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</si>
  <si>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</si>
  <si>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</si>
  <si>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</si>
  <si>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</si>
  <si>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</si>
  <si>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</si>
  <si>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</si>
  <si>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</si>
  <si>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</si>
  <si>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</si>
  <si>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</si>
  <si>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</si>
  <si>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</si>
  <si>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</si>
  <si>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</si>
  <si>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</si>
  <si>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</si>
  <si>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</si>
  <si>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</si>
  <si>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</si>
  <si>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</si>
  <si>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</si>
  <si>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</si>
  <si>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</si>
  <si>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</si>
  <si>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</si>
  <si>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</si>
  <si>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</si>
  <si>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</si>
  <si>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</si>
  <si>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</si>
  <si>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</si>
  <si>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</si>
  <si>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</si>
  <si>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</si>
  <si>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</si>
  <si>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</si>
  <si>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</si>
  <si>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</si>
  <si>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</si>
  <si>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</si>
  <si>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</si>
  <si>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</si>
  <si>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</si>
  <si>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</si>
  <si>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</si>
  <si>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</si>
  <si>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</si>
  <si>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</si>
  <si>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</si>
  <si>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</si>
  <si>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</si>
  <si>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</si>
  <si>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</si>
  <si>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</si>
  <si>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</si>
  <si>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</si>
  <si>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</si>
  <si>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</si>
  <si>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</si>
  <si>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</si>
  <si>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</si>
  <si>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</si>
  <si>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</si>
  <si>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</si>
  <si>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</si>
  <si>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</si>
  <si>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</si>
  <si>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</si>
  <si>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</si>
  <si>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</si>
  <si>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</si>
  <si>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</si>
  <si>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</si>
  <si>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</si>
  <si>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</si>
  <si>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</si>
  <si>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</si>
  <si>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</si>
  <si>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</si>
  <si>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</si>
  <si>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</si>
  <si>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</si>
  <si>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</si>
  <si>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</si>
  <si>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</si>
  <si>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</si>
  <si>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</si>
  <si>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</si>
  <si>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</si>
  <si>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</si>
  <si>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</si>
  <si>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</si>
  <si>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</si>
  <si>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</si>
  <si>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</si>
  <si>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</si>
  <si>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</si>
  <si>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</si>
  <si>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</si>
  <si>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</si>
  <si>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</si>
  <si>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</si>
  <si>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</si>
  <si>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</si>
  <si>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</si>
  <si>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</si>
  <si>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</si>
  <si>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</si>
  <si>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</si>
  <si>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</si>
  <si>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</si>
  <si>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</si>
  <si>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</si>
  <si>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</si>
  <si>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</si>
  <si>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</si>
  <si>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</si>
  <si>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</si>
  <si>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</si>
  <si>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</si>
  <si>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</si>
  <si>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</si>
  <si>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</si>
  <si>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</si>
  <si>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</si>
  <si>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</si>
  <si>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</si>
  <si>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</si>
  <si>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</si>
  <si>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</si>
  <si>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</si>
  <si>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</si>
  <si>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</si>
  <si>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</si>
  <si>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</si>
  <si>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</si>
  <si>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</si>
  <si>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</si>
  <si>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</si>
  <si>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</si>
  <si>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</si>
  <si>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</si>
  <si>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</si>
  <si>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</si>
  <si>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</si>
  <si>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</si>
  <si>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</si>
  <si>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</si>
  <si>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</si>
  <si>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</si>
  <si>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</si>
  <si>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</si>
  <si>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</si>
  <si>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</si>
  <si>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</si>
  <si>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</si>
  <si>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</si>
  <si>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</si>
  <si>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</si>
  <si>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</si>
  <si>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</si>
  <si>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</si>
  <si>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</si>
  <si>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</si>
  <si>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</si>
  <si>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</si>
  <si>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</si>
  <si>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</si>
  <si>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</si>
  <si>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</si>
  <si>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</si>
  <si>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</si>
  <si>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</si>
  <si>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</si>
  <si>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</si>
  <si>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</si>
  <si>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</si>
  <si>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</si>
  <si>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</si>
  <si>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</si>
  <si>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</si>
  <si>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</si>
  <si>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</si>
  <si>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</si>
  <si>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</si>
  <si>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</si>
  <si>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</si>
  <si>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</si>
  <si>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</si>
  <si>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</si>
  <si>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</si>
  <si>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</si>
  <si>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</si>
  <si>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</si>
  <si>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</si>
  <si>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</si>
  <si>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</si>
  <si>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</si>
  <si>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</si>
  <si>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</si>
  <si>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</si>
  <si>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</si>
  <si>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</si>
  <si>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</si>
  <si>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</si>
  <si>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</si>
  <si>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</si>
  <si>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</si>
  <si>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</si>
  <si>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</si>
  <si>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</si>
  <si>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</si>
  <si>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</si>
  <si>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</si>
  <si>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</si>
  <si>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</si>
  <si>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</si>
  <si>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</si>
  <si>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</si>
  <si>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</si>
  <si>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</si>
  <si>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</si>
  <si>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</si>
  <si>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</si>
  <si>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</si>
  <si>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</si>
  <si>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</si>
  <si>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</si>
  <si>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</si>
  <si>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</si>
  <si>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</si>
  <si>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</si>
  <si>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</si>
  <si>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</si>
  <si>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</si>
  <si>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</si>
  <si>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</si>
  <si>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</si>
  <si>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</si>
  <si>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</si>
  <si>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</si>
  <si>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</si>
  <si>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</si>
  <si>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</si>
  <si>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</si>
  <si>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</si>
  <si>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</si>
  <si>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</si>
  <si>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</si>
  <si>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</si>
  <si>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</si>
  <si>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</si>
  <si>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</si>
  <si>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</si>
  <si>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</si>
  <si>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</si>
  <si>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</si>
  <si>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</si>
  <si>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</si>
  <si>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</si>
  <si>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</si>
  <si>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</si>
  <si>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</si>
  <si>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</si>
  <si>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</si>
  <si>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</si>
  <si>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</si>
  <si>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</si>
  <si>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</si>
  <si>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</si>
  <si>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</si>
  <si>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</si>
  <si>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</si>
  <si>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</si>
  <si>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</si>
  <si>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</si>
  <si>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</si>
  <si>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</si>
  <si>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</si>
  <si>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</si>
  <si>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</si>
  <si>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</si>
  <si>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</si>
  <si>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</si>
  <si>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</si>
  <si>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</si>
  <si>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</si>
  <si>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</si>
  <si>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</si>
  <si>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</si>
  <si>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</si>
  <si>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</si>
  <si>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</si>
  <si>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</si>
  <si>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</si>
  <si>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</si>
  <si>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</si>
  <si>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</si>
  <si>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</si>
  <si>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</si>
  <si>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</si>
  <si>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</si>
  <si>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</si>
  <si>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</si>
  <si>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</si>
  <si>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</si>
  <si>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</si>
  <si>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</si>
  <si>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</si>
  <si>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</si>
  <si>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</si>
  <si>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</si>
  <si>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</si>
  <si>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</si>
  <si>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</si>
  <si>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</si>
  <si>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</si>
  <si>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</si>
  <si>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</si>
  <si>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</si>
  <si>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</si>
  <si>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</si>
  <si>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</si>
  <si>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</si>
  <si>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</si>
  <si>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</si>
  <si>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</si>
  <si>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</si>
  <si>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</si>
  <si>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</si>
  <si>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</si>
  <si>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</si>
  <si>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</si>
  <si>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</si>
  <si>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</si>
  <si>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</si>
  <si>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</si>
  <si>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</si>
  <si>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</si>
  <si>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</si>
  <si>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</si>
  <si>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</si>
  <si>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</si>
  <si>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</si>
  <si>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</si>
  <si>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</si>
  <si>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</si>
  <si>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</si>
  <si>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</si>
  <si>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</si>
  <si>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</si>
  <si>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</si>
  <si>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</si>
  <si>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</si>
  <si>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</si>
  <si>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</si>
  <si>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</si>
  <si>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</si>
  <si>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</si>
  <si>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</si>
  <si>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</si>
  <si>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</si>
  <si>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</si>
  <si>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</si>
  <si>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</si>
  <si>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</si>
  <si>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</si>
  <si>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</si>
  <si>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</si>
  <si>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</si>
  <si>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</si>
  <si>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</si>
  <si>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</si>
  <si>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</si>
  <si>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</si>
  <si>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</si>
  <si>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</si>
  <si>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</si>
  <si>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</si>
  <si>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</si>
  <si>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</si>
  <si>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</si>
  <si>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</si>
  <si>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</si>
  <si>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</si>
  <si>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</si>
  <si>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</si>
  <si>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</si>
  <si>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</si>
  <si>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</si>
  <si>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</si>
  <si>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</si>
  <si>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</si>
  <si>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</si>
  <si>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</si>
  <si>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</si>
  <si>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</si>
  <si>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</si>
  <si>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</si>
  <si>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</si>
  <si>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</si>
  <si>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</si>
  <si>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</si>
  <si>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</si>
  <si>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</si>
  <si>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</si>
  <si>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</si>
  <si>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</si>
  <si>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</si>
  <si>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</si>
  <si>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</si>
  <si>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</si>
  <si>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</si>
  <si>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</si>
  <si>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</si>
  <si>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</si>
  <si>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</si>
  <si>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</si>
  <si>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</si>
  <si>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</si>
  <si>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</si>
  <si>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</si>
  <si>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</si>
  <si>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</si>
  <si>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</si>
  <si>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</si>
  <si>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</si>
  <si>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</si>
  <si>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</si>
  <si>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</si>
  <si>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</si>
  <si>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</si>
  <si>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</si>
  <si>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</si>
  <si>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</si>
  <si>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</si>
  <si>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</si>
  <si>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</si>
  <si>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</si>
  <si>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</si>
  <si>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</si>
  <si>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</si>
  <si>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</si>
  <si>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</si>
  <si>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</si>
  <si>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</si>
  <si>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</si>
  <si>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</si>
  <si>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</si>
  <si>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</si>
  <si>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</si>
  <si>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</si>
  <si>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</si>
  <si>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</si>
  <si>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</si>
  <si>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</si>
  <si>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</si>
  <si>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</si>
  <si>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</si>
  <si>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</si>
  <si>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</si>
  <si>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</si>
  <si>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</si>
  <si>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</si>
  <si>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</si>
  <si>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</si>
  <si>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</si>
  <si>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</si>
  <si>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</si>
  <si>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</si>
  <si>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</si>
  <si>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</si>
  <si>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</si>
  <si>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</si>
  <si>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</si>
  <si>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</si>
  <si>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</si>
  <si>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</si>
  <si>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</si>
  <si>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</si>
  <si>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</si>
  <si>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</si>
  <si>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</si>
  <si>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</si>
  <si>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</si>
  <si>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</si>
  <si>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</si>
  <si>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</si>
  <si>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</si>
  <si>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</si>
  <si>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</si>
  <si>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</si>
  <si>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</si>
  <si>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</si>
  <si>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</si>
  <si>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</si>
  <si>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</si>
  <si>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</si>
  <si>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</si>
  <si>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</si>
  <si>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</si>
  <si>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</si>
  <si>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</si>
  <si>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</si>
  <si>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</si>
  <si>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</si>
  <si>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</si>
  <si>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</si>
  <si>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</si>
  <si>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</si>
  <si>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</si>
  <si>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</si>
  <si>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</si>
  <si>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</si>
  <si>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</si>
  <si>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</si>
  <si>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</si>
  <si>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</si>
  <si>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</si>
  <si>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</si>
  <si>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</si>
  <si>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</si>
  <si>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</si>
  <si>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</si>
  <si>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</si>
  <si>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</si>
  <si>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</si>
  <si>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</si>
  <si>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</si>
  <si>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</si>
  <si>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</si>
  <si>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</si>
  <si>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</si>
  <si>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</si>
  <si>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</si>
  <si>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</si>
  <si>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</si>
  <si>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</si>
  <si>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</si>
  <si>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</si>
  <si>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</si>
  <si>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</si>
  <si>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</si>
  <si>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</si>
  <si>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</si>
  <si>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</si>
  <si>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</si>
  <si>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</si>
  <si>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</si>
  <si>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</si>
  <si>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</si>
  <si>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</si>
  <si>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</si>
  <si>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</si>
  <si>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</si>
  <si>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</si>
  <si>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</si>
  <si>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</si>
  <si>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</si>
  <si>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</si>
  <si>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</si>
  <si>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</si>
  <si>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</si>
  <si>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</si>
  <si>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</si>
  <si>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</si>
  <si>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</si>
  <si>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</si>
  <si>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</si>
  <si>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</si>
  <si>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</si>
  <si>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</si>
  <si>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</si>
  <si>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</si>
  <si>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</si>
  <si>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</si>
  <si>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</si>
  <si>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</si>
  <si>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</si>
  <si>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</si>
  <si>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</si>
  <si>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</si>
  <si>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</si>
  <si>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</si>
  <si>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</si>
  <si>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</si>
  <si>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</si>
  <si>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</si>
  <si>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</si>
  <si>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</si>
  <si>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</si>
  <si>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</si>
  <si>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</si>
  <si>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</si>
  <si>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</si>
  <si>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</si>
  <si>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</si>
  <si>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</si>
  <si>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</si>
  <si>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</si>
  <si>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</si>
  <si>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</si>
  <si>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</si>
  <si>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</si>
  <si>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</si>
  <si>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</si>
  <si>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</si>
  <si>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</si>
  <si>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</si>
  <si>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</si>
  <si>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</si>
  <si>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</si>
  <si>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</si>
  <si>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</si>
  <si>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</si>
  <si>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</si>
  <si>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</si>
  <si>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</si>
  <si>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</si>
  <si>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</si>
  <si>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</si>
  <si>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</si>
  <si>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</si>
  <si>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</si>
  <si>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</si>
  <si>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</si>
  <si>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</si>
  <si>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</si>
  <si>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</si>
  <si>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</si>
  <si>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</si>
  <si>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</si>
  <si>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</si>
  <si>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</si>
  <si>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</si>
  <si>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</si>
  <si>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</si>
  <si>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</si>
  <si>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</si>
  <si>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</si>
  <si>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</si>
  <si>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</si>
  <si>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</si>
  <si>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</si>
  <si>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</si>
  <si>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</si>
  <si>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</si>
  <si>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</si>
  <si>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</si>
  <si>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</si>
  <si>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</si>
  <si>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</si>
  <si>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</si>
  <si>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</si>
  <si>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</si>
  <si>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</si>
  <si>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</si>
  <si>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</si>
  <si>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</si>
  <si>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</si>
  <si>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</si>
  <si>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</si>
  <si>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</si>
  <si>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</si>
  <si>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</si>
  <si>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</si>
  <si>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</si>
  <si>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</si>
  <si>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</si>
  <si>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</si>
  <si>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</si>
  <si>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</si>
  <si>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</si>
  <si>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</si>
  <si>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</si>
  <si>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</si>
  <si>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</si>
  <si>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</si>
  <si>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</si>
  <si>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</si>
  <si>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</si>
  <si>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</si>
  <si>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</si>
  <si>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</si>
  <si>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</si>
  <si>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</si>
  <si>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</si>
  <si>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</si>
  <si>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</si>
  <si>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</si>
  <si>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</si>
  <si>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</si>
  <si>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</si>
  <si>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</si>
  <si>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</si>
  <si>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</si>
  <si>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</si>
  <si>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</si>
  <si>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</si>
  <si>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</si>
  <si>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</si>
  <si>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</si>
  <si>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</si>
  <si>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</si>
  <si>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</si>
  <si>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</si>
  <si>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</si>
  <si>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</si>
  <si>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</si>
  <si>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</si>
  <si>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</si>
  <si>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</si>
  <si>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</si>
  <si>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</si>
  <si>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</si>
  <si>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</si>
  <si>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</si>
  <si>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</si>
  <si>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</si>
  <si>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</si>
  <si>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</si>
  <si>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</si>
  <si>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</si>
  <si>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</si>
  <si>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</si>
  <si>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</si>
  <si>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</si>
  <si>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</si>
  <si>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</si>
  <si>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</si>
  <si>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</si>
  <si>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</si>
  <si>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</si>
  <si>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</si>
  <si>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</si>
  <si>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</si>
  <si>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</si>
  <si>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</si>
  <si>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</si>
  <si>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</si>
  <si>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</si>
  <si>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</si>
  <si>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</si>
  <si>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</si>
  <si>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</si>
  <si>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</si>
  <si>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</si>
  <si>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</si>
  <si>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</si>
  <si>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</si>
  <si>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</si>
  <si>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</si>
  <si>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</si>
  <si>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</si>
  <si>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</si>
  <si>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</si>
  <si>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</si>
  <si>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</si>
  <si>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</si>
  <si>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</si>
  <si>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</si>
  <si>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</si>
  <si>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</si>
  <si>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</si>
  <si>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</si>
  <si>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</si>
  <si>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</si>
  <si>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</si>
  <si>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</si>
  <si>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</si>
  <si>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</si>
  <si>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</si>
  <si>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</si>
  <si>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</si>
  <si>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</si>
  <si>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</si>
  <si>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</si>
  <si>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</si>
  <si>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</si>
  <si>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</si>
  <si>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</si>
  <si>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</si>
  <si>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</si>
  <si>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</si>
  <si>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</si>
  <si>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</si>
  <si>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</si>
  <si>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</si>
  <si>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</si>
  <si>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</si>
  <si>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</si>
  <si>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</si>
  <si>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</si>
  <si>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</si>
  <si>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</si>
  <si>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</si>
  <si>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</si>
  <si>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</si>
  <si>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</si>
  <si>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</si>
  <si>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</si>
  <si>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</si>
  <si>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</si>
  <si>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</si>
  <si>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</si>
  <si>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</si>
  <si>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</si>
  <si>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</si>
  <si>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</si>
  <si>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</si>
  <si>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</si>
  <si>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</si>
  <si>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</si>
  <si>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</si>
  <si>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</si>
  <si>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</si>
  <si>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</si>
  <si>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</si>
  <si>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</si>
  <si>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</si>
  <si>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</si>
  <si>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</si>
  <si>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</si>
  <si>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</si>
  <si>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</si>
  <si>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</si>
  <si>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</si>
  <si>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</si>
  <si>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</si>
  <si>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</si>
  <si>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</si>
  <si>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</si>
  <si>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</si>
  <si>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</si>
  <si>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</si>
  <si>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</si>
  <si>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</si>
  <si>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</si>
  <si>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</si>
  <si>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</si>
  <si>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</si>
  <si>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</si>
  <si>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</si>
  <si>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</si>
  <si>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</si>
  <si>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</si>
  <si>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</si>
  <si>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</si>
  <si>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</si>
  <si>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</si>
  <si>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</si>
  <si>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</si>
  <si>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</si>
  <si>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</si>
  <si>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</si>
  <si>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</si>
  <si>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</si>
  <si>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</si>
  <si>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</si>
  <si>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</si>
  <si>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</si>
  <si>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</si>
  <si>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</si>
  <si>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</si>
  <si>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</si>
  <si>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</si>
  <si>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</si>
  <si>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</si>
  <si>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</si>
  <si>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</si>
  <si>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</si>
  <si>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</si>
  <si>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</si>
  <si>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</si>
  <si>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</si>
  <si>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</si>
  <si>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</si>
  <si>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</si>
  <si>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</si>
  <si>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</si>
  <si>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</si>
  <si>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</si>
  <si>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</si>
  <si>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</si>
  <si>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</si>
  <si>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</si>
  <si>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</si>
  <si>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</si>
  <si>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</si>
  <si>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</si>
  <si>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</si>
  <si>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</si>
  <si>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</si>
  <si>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</si>
  <si>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</si>
  <si>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</si>
  <si>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</si>
  <si>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</si>
  <si>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</si>
  <si>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</si>
  <si>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</si>
  <si>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</si>
  <si>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</si>
  <si>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</si>
  <si>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</si>
  <si>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</si>
  <si>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</si>
  <si>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</si>
  <si>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</si>
  <si>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</si>
  <si>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</si>
  <si>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</si>
  <si>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</si>
  <si>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</si>
  <si>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</si>
  <si>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</si>
  <si>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</si>
  <si>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</si>
  <si>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</si>
  <si>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</si>
  <si>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</si>
  <si>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</si>
  <si>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</si>
  <si>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</si>
  <si>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</si>
  <si>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</si>
  <si>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</si>
  <si>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</si>
  <si>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</si>
  <si>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</si>
  <si>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</si>
  <si>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</si>
  <si>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</si>
  <si>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</si>
  <si>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</si>
  <si>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</si>
  <si>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</si>
  <si>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</si>
  <si>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</si>
  <si>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</si>
  <si>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</si>
  <si>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</si>
  <si>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</si>
  <si>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</si>
  <si>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</si>
  <si>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</si>
  <si>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</si>
  <si>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</si>
  <si>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</si>
  <si>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</si>
  <si>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</si>
  <si>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</si>
  <si>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</si>
  <si>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</si>
  <si>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</si>
  <si>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</si>
  <si>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</si>
  <si>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</si>
  <si>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</si>
  <si>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</si>
  <si>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</si>
  <si>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</si>
  <si>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</si>
  <si>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</si>
  <si>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</si>
  <si>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</si>
  <si>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</si>
  <si>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</si>
  <si>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</si>
  <si>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</si>
  <si>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</si>
  <si>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</si>
  <si>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</si>
  <si>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</si>
  <si>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</si>
  <si>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</si>
  <si>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</si>
  <si>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</si>
  <si>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</si>
  <si>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</si>
  <si>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</si>
  <si>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</si>
  <si>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</si>
  <si>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</si>
  <si>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</si>
  <si>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</si>
  <si>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</si>
  <si>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</si>
  <si>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</si>
  <si>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</si>
  <si>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</si>
  <si>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</si>
  <si>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</si>
  <si>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</si>
  <si>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</si>
  <si>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</si>
  <si>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</si>
  <si>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</si>
  <si>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</si>
  <si>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</si>
  <si>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</si>
  <si>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</si>
  <si>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</si>
  <si>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</si>
  <si>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</si>
  <si>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</si>
  <si>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</si>
  <si>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</si>
  <si>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</si>
  <si>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</si>
  <si>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</si>
  <si>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</si>
  <si>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</si>
  <si>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</si>
  <si>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</si>
  <si>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</si>
  <si>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</si>
  <si>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</si>
  <si>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</si>
  <si>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</si>
  <si>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</si>
  <si>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</si>
  <si>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</si>
  <si>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</si>
  <si>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</si>
  <si>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</si>
  <si>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</si>
  <si>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</si>
  <si>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</si>
  <si>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</si>
  <si>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</si>
  <si>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</si>
  <si>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</si>
  <si>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</si>
  <si>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</si>
  <si>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</si>
  <si>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</si>
  <si>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</si>
  <si>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</si>
  <si>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</si>
  <si>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</si>
  <si>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</si>
  <si>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</si>
  <si>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</si>
  <si>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</si>
  <si>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</si>
  <si>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</si>
  <si>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</si>
  <si>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</si>
  <si>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</si>
  <si>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</si>
  <si>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</si>
  <si>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</si>
  <si>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</si>
  <si>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</si>
  <si>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</si>
  <si>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</si>
  <si>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</si>
  <si>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</si>
  <si>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</si>
  <si>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</si>
  <si>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</si>
  <si>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</si>
  <si>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</si>
  <si>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</si>
  <si>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</si>
  <si>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</si>
  <si>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</si>
  <si>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</si>
  <si>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</si>
  <si>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</si>
  <si>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</si>
  <si>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</si>
  <si>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</si>
  <si>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</si>
  <si>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</si>
  <si>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</si>
  <si>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</si>
  <si>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</si>
  <si>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</si>
  <si>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</si>
  <si>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</si>
  <si>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</si>
  <si>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</si>
  <si>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</si>
  <si>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</si>
  <si>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</si>
  <si>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</si>
  <si>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</si>
  <si>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</si>
  <si>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</si>
  <si>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</si>
  <si>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</si>
  <si>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</si>
  <si>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</si>
  <si>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</si>
  <si>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</si>
  <si>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</si>
  <si>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</si>
  <si>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</si>
  <si>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</si>
  <si>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</si>
  <si>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</si>
  <si>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</si>
  <si>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</si>
  <si>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</si>
  <si>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</si>
  <si>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</si>
  <si>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</si>
  <si>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</si>
  <si>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</si>
  <si>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</si>
  <si>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</si>
  <si>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</si>
  <si>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</si>
  <si>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</si>
  <si>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</si>
  <si>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</si>
  <si>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</si>
  <si>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</si>
  <si>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</si>
  <si>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</si>
  <si>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</si>
  <si>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</si>
  <si>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</si>
  <si>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</si>
  <si>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</si>
  <si>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</si>
  <si>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</si>
  <si>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</si>
  <si>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</si>
  <si>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</si>
  <si>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</si>
  <si>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</si>
  <si>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</si>
  <si>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</si>
  <si>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</si>
  <si>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</si>
  <si>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</si>
  <si>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</si>
  <si>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</si>
  <si>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</si>
  <si>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</si>
  <si>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</si>
  <si>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</si>
  <si>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</si>
  <si>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</si>
  <si>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</si>
  <si>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</si>
  <si>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</si>
  <si>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</si>
  <si>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</si>
  <si>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</si>
  <si>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</si>
  <si>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</si>
  <si>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</si>
  <si>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</si>
  <si>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</si>
  <si>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</si>
  <si>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</si>
  <si>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</si>
  <si>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</si>
  <si>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</si>
  <si>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</si>
  <si>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</si>
  <si>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</si>
  <si>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</si>
  <si>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</si>
  <si>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</si>
  <si>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</si>
  <si>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</si>
  <si>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</si>
  <si>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</si>
  <si>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</si>
  <si>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</si>
  <si>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</si>
  <si>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</si>
  <si>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</si>
  <si>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</si>
  <si>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</si>
  <si>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</si>
  <si>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</si>
  <si>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</si>
  <si>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</si>
  <si>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</si>
  <si>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</si>
  <si>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</si>
  <si>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</si>
  <si>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</si>
  <si>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</si>
  <si>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</si>
  <si>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</si>
  <si>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</si>
  <si>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</si>
  <si>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</si>
  <si>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</si>
  <si>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</si>
  <si>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</si>
  <si>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</si>
  <si>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</si>
  <si>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</si>
  <si>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</si>
  <si>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</si>
  <si>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</si>
  <si>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</si>
  <si>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</si>
  <si>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</si>
  <si>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</si>
  <si>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</si>
  <si>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</si>
  <si>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</si>
  <si>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</si>
  <si>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</si>
  <si>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</si>
  <si>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</si>
  <si>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</si>
  <si>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</si>
  <si>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</si>
  <si>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</si>
  <si>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</si>
  <si>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</si>
  <si>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</si>
  <si>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</si>
  <si>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</si>
  <si>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</si>
  <si>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</si>
  <si>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</si>
  <si>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</si>
  <si>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</si>
  <si>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</si>
  <si>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</si>
  <si>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</si>
  <si>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</si>
  <si>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</si>
  <si>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</si>
  <si>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</si>
  <si>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</si>
  <si>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</si>
  <si>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</si>
  <si>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</si>
  <si>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</si>
  <si>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</si>
  <si>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</si>
  <si>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</si>
  <si>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</si>
  <si>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</si>
  <si>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</si>
  <si>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</si>
  <si>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</si>
  <si>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</si>
  <si>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</si>
  <si>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</si>
  <si>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</si>
  <si>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</si>
  <si>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</si>
  <si>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</si>
  <si>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</si>
  <si>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</si>
  <si>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</si>
  <si>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</si>
  <si>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</si>
  <si>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</si>
  <si>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</si>
  <si>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</si>
  <si>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</si>
  <si>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</si>
  <si>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</si>
  <si>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</si>
  <si>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</si>
  <si>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</si>
  <si>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</si>
  <si>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</si>
  <si>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</si>
  <si>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</si>
  <si>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</si>
  <si>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</si>
  <si>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</si>
  <si>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</si>
  <si>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</si>
  <si>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</si>
  <si>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</si>
  <si>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</si>
  <si>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</si>
  <si>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</si>
  <si>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</si>
  <si>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</si>
  <si>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</si>
  <si>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</si>
  <si>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</si>
  <si>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</si>
  <si>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</si>
  <si>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</si>
  <si>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</si>
  <si>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</si>
  <si>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</si>
  <si>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</si>
  <si>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</si>
  <si>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</si>
  <si>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</si>
  <si>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</si>
  <si>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</si>
  <si>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</si>
  <si>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</si>
  <si>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</si>
  <si>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</si>
  <si>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</si>
  <si>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</si>
  <si>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</si>
  <si>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</si>
  <si>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</si>
  <si>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</si>
  <si>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</si>
  <si>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</si>
  <si>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</si>
  <si>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</si>
  <si>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</si>
  <si>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</si>
  <si>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</si>
  <si>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</si>
  <si>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</si>
  <si>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</si>
  <si>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</si>
  <si>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</si>
  <si>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</si>
  <si>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</si>
  <si>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</si>
  <si>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</si>
  <si>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</si>
  <si>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</si>
  <si>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</si>
  <si>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</si>
  <si>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</si>
  <si>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</si>
  <si>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</si>
  <si>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</si>
  <si>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</si>
  <si>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</si>
  <si>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</si>
  <si>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</si>
  <si>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</si>
  <si>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</si>
  <si>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</si>
  <si>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</si>
  <si>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</si>
  <si>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</si>
  <si>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</si>
  <si>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</si>
  <si>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</si>
  <si>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</si>
  <si>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</si>
  <si>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</si>
  <si>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</si>
  <si>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</si>
  <si>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</si>
  <si>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</si>
  <si>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</si>
  <si>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</si>
  <si>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</si>
  <si>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</si>
  <si>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</si>
  <si>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</si>
  <si>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</si>
  <si>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</si>
  <si>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</si>
  <si>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</si>
  <si>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</si>
  <si>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</si>
  <si>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</si>
  <si>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</si>
  <si>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</si>
  <si>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</si>
  <si>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</si>
  <si>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</si>
  <si>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</si>
  <si>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</si>
  <si>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</si>
  <si>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</si>
  <si>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</si>
  <si>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</si>
  <si>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</si>
  <si>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</si>
  <si>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</si>
  <si>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</si>
  <si>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</si>
  <si>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</si>
  <si>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</si>
  <si>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</si>
  <si>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</si>
  <si>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</si>
  <si>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</si>
  <si>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</si>
  <si>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</si>
  <si>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</si>
  <si>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</si>
  <si>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</si>
  <si>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</si>
  <si>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</si>
  <si>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</si>
  <si>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</si>
  <si>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</si>
  <si>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</si>
  <si>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</si>
  <si>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</si>
  <si>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</si>
  <si>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</si>
  <si>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</si>
  <si>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</si>
  <si>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</si>
  <si>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</si>
  <si>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</si>
  <si>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</si>
  <si>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</si>
  <si>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</si>
  <si>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</si>
  <si>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</si>
  <si>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</si>
  <si>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</si>
  <si>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</si>
  <si>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</si>
  <si>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</si>
  <si>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</si>
  <si>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</si>
  <si>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</si>
  <si>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</si>
  <si>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</si>
  <si>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</si>
  <si>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</si>
  <si>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</si>
  <si>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</si>
  <si>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</si>
  <si>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</si>
  <si>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</si>
  <si>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</si>
  <si>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</si>
  <si>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</si>
  <si>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</si>
  <si>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</si>
  <si>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</si>
  <si>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</si>
  <si>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</si>
  <si>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</si>
  <si>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</si>
  <si>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</si>
  <si>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</si>
  <si>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</si>
  <si>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</si>
  <si>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</si>
  <si>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</si>
  <si>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</si>
  <si>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</si>
  <si>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</si>
  <si>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</si>
  <si>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</si>
  <si>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</si>
  <si>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</si>
  <si>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</si>
  <si>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</si>
  <si>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</si>
  <si>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</si>
  <si>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</si>
  <si>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</si>
  <si>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</si>
  <si>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</si>
  <si>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</si>
  <si>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</si>
  <si>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</si>
  <si>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</si>
  <si>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</si>
  <si>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</si>
  <si>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</si>
  <si>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</si>
  <si>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</si>
  <si>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</si>
  <si>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</si>
  <si>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</si>
  <si>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</si>
  <si>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</si>
  <si>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</si>
  <si>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</si>
  <si>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</si>
  <si>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</si>
  <si>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</si>
  <si>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</si>
  <si>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</si>
  <si>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</si>
  <si>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</si>
  <si>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</si>
  <si>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</si>
  <si>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</si>
  <si>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</si>
  <si>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</si>
  <si>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</si>
  <si>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</si>
  <si>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</si>
  <si>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</si>
  <si>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</si>
  <si>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</si>
  <si>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</si>
  <si>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</si>
  <si>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</si>
  <si>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</si>
  <si>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</si>
  <si>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</si>
  <si>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</si>
  <si>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</si>
  <si>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</si>
  <si>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</si>
  <si>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</si>
  <si>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</si>
  <si>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</si>
  <si>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</si>
  <si>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</si>
  <si>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</si>
  <si>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</si>
  <si>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</si>
  <si>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</si>
  <si>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</si>
  <si>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</si>
  <si>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</si>
  <si>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</si>
  <si>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</si>
  <si>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</si>
  <si>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</si>
  <si>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</si>
  <si>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</si>
  <si>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</si>
  <si>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</si>
  <si>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</si>
  <si>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</si>
  <si>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</si>
  <si>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</si>
  <si>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</si>
  <si>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</si>
  <si>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</si>
  <si>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</si>
  <si>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</si>
  <si>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</si>
  <si>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</si>
  <si>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</si>
  <si>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</si>
  <si>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</si>
  <si>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</si>
  <si>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</si>
  <si>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</si>
  <si>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</si>
  <si>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</si>
  <si>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</si>
  <si>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</si>
  <si>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</si>
  <si>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</si>
  <si>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</si>
  <si>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</si>
  <si>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</si>
  <si>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</si>
  <si>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</si>
  <si>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</si>
  <si>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</si>
  <si>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</si>
  <si>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</si>
  <si>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</si>
  <si>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</si>
  <si>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</si>
  <si>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</si>
  <si>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</si>
  <si>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</si>
  <si>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</si>
  <si>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</si>
  <si>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</si>
  <si>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</si>
  <si>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</si>
  <si>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</si>
  <si>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</si>
  <si>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</si>
  <si>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</si>
  <si>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</si>
  <si>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</si>
  <si>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</si>
  <si>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</si>
  <si>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</si>
  <si>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</si>
  <si>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</si>
  <si>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</si>
  <si>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</si>
  <si>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</si>
  <si>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</si>
  <si>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</si>
  <si>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</si>
  <si>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</si>
  <si>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</si>
  <si>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</si>
  <si>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</si>
  <si>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</si>
  <si>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</si>
  <si>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</si>
  <si>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</si>
  <si>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</si>
  <si>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</si>
  <si>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</si>
  <si>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</si>
  <si>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</si>
  <si>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</si>
  <si>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</si>
  <si>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</si>
  <si>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</si>
  <si>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</si>
  <si>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</si>
  <si>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</si>
  <si>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</si>
  <si>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</si>
  <si>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</si>
  <si>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</si>
  <si>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</si>
  <si>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</si>
  <si>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</si>
  <si>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</si>
  <si>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</si>
  <si>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</si>
  <si>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</si>
  <si>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</si>
  <si>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</si>
  <si>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</si>
  <si>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</si>
  <si>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</si>
  <si>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</si>
  <si>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</si>
  <si>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</si>
  <si>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</si>
  <si>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</si>
  <si>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</si>
  <si>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</si>
  <si>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</si>
  <si>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</si>
  <si>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</si>
  <si>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</si>
  <si>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</si>
  <si>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</si>
  <si>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</si>
  <si>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</si>
  <si>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</si>
  <si>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</si>
  <si>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</si>
  <si>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</si>
  <si>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</si>
  <si>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</si>
  <si>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</si>
  <si>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</si>
  <si>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</si>
  <si>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</si>
  <si>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</si>
  <si>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</si>
  <si>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</si>
  <si>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</si>
  <si>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</si>
  <si>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</si>
  <si>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</si>
  <si>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</si>
  <si>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</si>
  <si>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</si>
  <si>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</si>
  <si>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</si>
  <si>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</si>
  <si>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</si>
  <si>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</si>
  <si>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</si>
  <si>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</si>
  <si>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</si>
  <si>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</si>
  <si>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</si>
  <si>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</si>
  <si>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</si>
  <si>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</si>
  <si>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</si>
  <si>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</si>
  <si>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</si>
  <si>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</si>
  <si>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</si>
  <si>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</si>
  <si>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</si>
  <si>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</si>
  <si>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</si>
  <si>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</si>
  <si>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</si>
  <si>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</si>
  <si>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</si>
  <si>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</si>
  <si>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</si>
  <si>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</si>
  <si>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</si>
  <si>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</si>
  <si>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</si>
  <si>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</si>
  <si>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</si>
  <si>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</si>
  <si>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</si>
  <si>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</si>
  <si>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</si>
  <si>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</si>
  <si>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</si>
  <si>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</si>
  <si>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</si>
  <si>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</si>
  <si>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</si>
  <si>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</si>
  <si>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</si>
  <si>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</si>
  <si>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</si>
  <si>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</si>
  <si>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</si>
  <si>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</si>
  <si>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</si>
  <si>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</si>
  <si>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</si>
  <si>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</si>
  <si>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</si>
  <si>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</si>
  <si>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</si>
  <si>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</si>
  <si>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</si>
  <si>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</si>
  <si>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</si>
  <si>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</si>
  <si>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</si>
  <si>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</si>
  <si>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</si>
  <si>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</si>
  <si>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</si>
  <si>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</si>
  <si>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</si>
  <si>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</si>
  <si>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</si>
  <si>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</si>
  <si>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</si>
  <si>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</si>
  <si>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</si>
  <si>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</si>
  <si>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</si>
  <si>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</si>
  <si>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</si>
  <si>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</si>
  <si>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</si>
  <si>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</si>
  <si>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</si>
  <si>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</si>
  <si>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</si>
  <si>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</si>
  <si>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</si>
  <si>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</si>
  <si>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</si>
  <si>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</si>
  <si>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</si>
  <si>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</si>
  <si>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</si>
  <si>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</si>
  <si>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</si>
  <si>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</si>
  <si>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</si>
  <si>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</si>
  <si>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</si>
  <si>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</si>
  <si>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</si>
  <si>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</si>
  <si>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</si>
  <si>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</si>
  <si>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</si>
  <si>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</si>
  <si>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</si>
  <si>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</si>
  <si>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</si>
  <si>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</si>
  <si>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</si>
  <si>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</si>
  <si>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</si>
  <si>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</si>
  <si>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</si>
  <si>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</si>
  <si>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</si>
  <si>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</si>
  <si>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</si>
  <si>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</si>
  <si>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</si>
  <si>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</si>
  <si>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</si>
  <si>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</si>
  <si>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</si>
  <si>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</si>
  <si>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</si>
  <si>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</si>
  <si>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</si>
  <si>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</si>
  <si>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</si>
  <si>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</si>
  <si>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</si>
  <si>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</si>
  <si>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</si>
  <si>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</si>
  <si>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</si>
  <si>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</si>
  <si>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</si>
  <si>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</si>
  <si>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</si>
  <si>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</si>
  <si>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</si>
  <si>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</si>
  <si>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</si>
  <si>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</si>
  <si>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</si>
  <si>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</si>
  <si>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</si>
  <si>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</si>
  <si>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</si>
  <si>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</si>
  <si>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</si>
  <si>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</si>
  <si>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</si>
  <si>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</si>
  <si>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</si>
  <si>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</si>
  <si>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</si>
  <si>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</si>
  <si>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</si>
  <si>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</si>
  <si>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</si>
  <si>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</si>
  <si>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</si>
  <si>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</si>
  <si>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</si>
  <si>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</si>
  <si>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</si>
  <si>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</si>
  <si>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</si>
  <si>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</si>
  <si>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</si>
  <si>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</si>
  <si>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</si>
  <si>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</si>
  <si>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</si>
  <si>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</si>
  <si>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</si>
  <si>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</si>
  <si>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</si>
  <si>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</si>
  <si>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</si>
  <si>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</si>
  <si>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</si>
  <si>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</si>
  <si>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</si>
  <si>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</si>
  <si>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</si>
  <si>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</si>
  <si>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</si>
  <si>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</si>
  <si>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</si>
  <si>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</si>
  <si>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</si>
  <si>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</si>
  <si>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</si>
  <si>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</si>
  <si>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</si>
  <si>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</si>
  <si>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</si>
  <si>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</si>
  <si>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</si>
  <si>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</si>
  <si>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</si>
  <si>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</si>
  <si>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</si>
  <si>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</si>
  <si>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</si>
  <si>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</si>
  <si>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</si>
  <si>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</si>
  <si>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</si>
  <si>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</si>
  <si>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</si>
  <si>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</si>
  <si>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</si>
  <si>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</si>
  <si>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</si>
  <si>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</si>
  <si>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</si>
  <si>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</si>
  <si>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</si>
  <si>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</si>
  <si>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</si>
  <si>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</si>
  <si>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</si>
  <si>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</si>
  <si>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</si>
  <si>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</si>
  <si>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</si>
  <si>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</si>
  <si>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</si>
  <si>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</si>
  <si>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</si>
  <si>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</si>
  <si>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</si>
  <si>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</si>
  <si>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</si>
  <si>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</si>
  <si>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</si>
  <si>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</si>
  <si>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</si>
  <si>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</si>
  <si>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</si>
  <si>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</si>
  <si>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</si>
  <si>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</si>
  <si>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</si>
  <si>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</si>
  <si>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</si>
  <si>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</si>
  <si>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</si>
  <si>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</si>
  <si>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</si>
  <si>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</si>
  <si>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</si>
  <si>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</si>
  <si>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</si>
  <si>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</si>
  <si>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</si>
  <si>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</si>
  <si>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</si>
  <si>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</si>
  <si>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</si>
  <si>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</si>
  <si>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</si>
  <si>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</si>
  <si>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</si>
  <si>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</si>
  <si>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</si>
  <si>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</si>
  <si>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</si>
  <si>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</si>
  <si>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</si>
  <si>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</si>
  <si>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</si>
  <si>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</si>
  <si>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</si>
  <si>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</si>
  <si>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</si>
  <si>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</si>
  <si>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</si>
  <si>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</si>
  <si>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</si>
  <si>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</si>
  <si>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</si>
  <si>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</si>
  <si>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</si>
  <si>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</si>
  <si>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</si>
  <si>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</si>
  <si>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</si>
  <si>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</si>
  <si>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</si>
  <si>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</si>
  <si>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</si>
  <si>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</si>
  <si>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</si>
  <si>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</si>
  <si>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</si>
  <si>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</si>
  <si>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</si>
  <si>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</si>
  <si>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</si>
  <si>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</si>
  <si>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</si>
  <si>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</si>
  <si>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</si>
  <si>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</si>
  <si>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</si>
  <si>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</si>
  <si>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</si>
  <si>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</si>
  <si>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</si>
  <si>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</si>
  <si>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</si>
  <si>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</si>
  <si>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</si>
  <si>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</si>
  <si>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</si>
  <si>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</si>
  <si>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</si>
  <si>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</si>
  <si>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</si>
  <si>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</si>
  <si>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</si>
  <si>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</si>
  <si>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</si>
  <si>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</si>
  <si>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</si>
  <si>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</si>
  <si>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</si>
  <si>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</si>
  <si>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</si>
  <si>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</si>
  <si>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</si>
  <si>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</si>
  <si>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</si>
  <si>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</si>
  <si>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</si>
  <si>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</si>
  <si>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</si>
  <si>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</si>
  <si>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</si>
  <si>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</si>
  <si>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</si>
  <si>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</si>
  <si>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</si>
  <si>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</si>
  <si>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</si>
  <si>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</si>
  <si>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</si>
  <si>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</si>
  <si>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</si>
  <si>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</si>
  <si>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</si>
  <si>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</si>
  <si>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</si>
  <si>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</si>
  <si>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</si>
  <si>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</si>
  <si>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</si>
  <si>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</si>
  <si>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</si>
  <si>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</si>
  <si>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</si>
  <si>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</si>
  <si>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</si>
  <si>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</si>
  <si>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</si>
  <si>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</si>
  <si>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</si>
  <si>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</si>
  <si>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</si>
  <si>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</si>
  <si>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</si>
  <si>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</si>
  <si>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</si>
  <si>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</si>
  <si>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</si>
  <si>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</si>
  <si>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</si>
  <si>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</si>
  <si>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</si>
  <si>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</si>
  <si>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</si>
  <si>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</si>
  <si>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</si>
  <si>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</si>
  <si>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</si>
  <si>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</si>
  <si>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</si>
  <si>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</si>
  <si>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</si>
  <si>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</si>
  <si>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</si>
  <si>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</si>
  <si>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</si>
  <si>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</si>
  <si>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</si>
  <si>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</si>
  <si>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</si>
  <si>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</si>
  <si>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</si>
  <si>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</si>
  <si>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</si>
  <si>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</si>
  <si>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</si>
  <si>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</si>
  <si>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</si>
  <si>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</si>
  <si>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</si>
  <si>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</si>
  <si>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</si>
  <si>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</si>
  <si>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</si>
  <si>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</si>
  <si>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</si>
  <si>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</si>
  <si>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</si>
  <si>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</si>
  <si>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</si>
  <si>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</si>
  <si>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</si>
  <si>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</si>
  <si>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</si>
  <si>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</si>
  <si>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</si>
  <si>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</si>
  <si>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</si>
  <si>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</si>
  <si>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</si>
  <si>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</si>
  <si>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</si>
  <si>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</si>
  <si>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</si>
  <si>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</si>
  <si>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</si>
  <si>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</si>
  <si>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</si>
  <si>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</si>
  <si>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</si>
  <si>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</si>
  <si>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</si>
  <si>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</si>
  <si>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</si>
  <si>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</si>
  <si>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</si>
  <si>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</si>
  <si>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</si>
  <si>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</si>
  <si>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</si>
  <si>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</si>
  <si>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</si>
  <si>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</si>
  <si>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</si>
  <si>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</si>
  <si>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</si>
  <si>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</si>
  <si>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</si>
  <si>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</si>
  <si>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</si>
  <si>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</si>
  <si>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</si>
  <si>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</si>
  <si>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</si>
  <si>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</si>
  <si>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</si>
  <si>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</si>
  <si>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</si>
  <si>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</si>
  <si>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</si>
  <si>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</si>
  <si>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</si>
  <si>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</si>
  <si>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</si>
  <si>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</si>
  <si>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</si>
  <si>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</si>
  <si>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</si>
  <si>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</si>
  <si>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</si>
  <si>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</si>
  <si>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</si>
  <si>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</si>
  <si>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</si>
  <si>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</si>
  <si>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</si>
  <si>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</si>
  <si>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</si>
  <si>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</si>
  <si>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</si>
  <si>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</si>
  <si>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</si>
  <si>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</si>
  <si>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</si>
  <si>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</si>
  <si>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</si>
  <si>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</si>
  <si>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</si>
  <si>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</si>
  <si>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</si>
  <si>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</si>
  <si>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</si>
  <si>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</si>
  <si>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</si>
  <si>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</si>
  <si>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</si>
  <si>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</si>
  <si>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</si>
  <si>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</si>
  <si>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</si>
  <si>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</si>
  <si>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</si>
  <si>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</si>
  <si>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</si>
  <si>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</si>
  <si>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</si>
  <si>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</si>
  <si>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</si>
  <si>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</si>
  <si>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</si>
  <si>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</si>
  <si>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</si>
  <si>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</si>
  <si>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</si>
  <si>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</si>
  <si>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</si>
  <si>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</si>
  <si>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</si>
  <si>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</si>
  <si>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</si>
  <si>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</si>
  <si>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</si>
  <si>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</si>
  <si>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</si>
  <si>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</si>
  <si>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</si>
  <si>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</si>
  <si>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</si>
  <si>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</si>
  <si>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</si>
  <si>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</si>
  <si>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</si>
  <si>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</si>
  <si>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</si>
  <si>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</si>
  <si>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</si>
  <si>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</si>
  <si>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</si>
  <si>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</si>
  <si>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</si>
  <si>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</si>
  <si>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</si>
  <si>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</si>
  <si>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</si>
  <si>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</si>
  <si>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</si>
  <si>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</si>
  <si>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</si>
  <si>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</si>
  <si>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</si>
  <si>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</si>
  <si>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</si>
  <si>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</si>
  <si>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</si>
  <si>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</si>
  <si>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</si>
  <si>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</si>
  <si>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</si>
  <si>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</si>
  <si>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</si>
  <si>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</si>
  <si>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</si>
  <si>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</si>
  <si>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</si>
  <si>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</si>
  <si>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</si>
  <si>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</si>
  <si>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</si>
  <si>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</si>
  <si>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</si>
  <si>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</si>
  <si>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</si>
  <si>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</si>
  <si>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</si>
  <si>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</si>
  <si>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</si>
  <si>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</si>
  <si>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</si>
  <si>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</si>
  <si>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</si>
  <si>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</si>
  <si>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</si>
  <si>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</si>
  <si>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</si>
  <si>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</si>
  <si>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</si>
  <si>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</si>
  <si>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</si>
  <si>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</si>
  <si>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</si>
  <si>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</si>
  <si>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</si>
  <si>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</si>
  <si>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</si>
  <si>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</si>
  <si>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</si>
  <si>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</si>
  <si>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</si>
  <si>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</si>
  <si>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</si>
  <si>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</si>
  <si>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</si>
  <si>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</si>
  <si>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</si>
  <si>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</si>
  <si>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</si>
  <si>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</si>
  <si>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</si>
  <si>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</si>
  <si>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</si>
  <si>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</si>
  <si>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</si>
  <si>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</si>
  <si>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</si>
  <si>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</si>
  <si>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</si>
  <si>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</si>
  <si>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</si>
  <si>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</si>
  <si>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</si>
  <si>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</si>
  <si>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</si>
  <si>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</si>
  <si>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</si>
  <si>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</si>
  <si>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</si>
  <si>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</si>
  <si>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</si>
  <si>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</si>
  <si>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</si>
  <si>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</si>
  <si>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</si>
  <si>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</si>
  <si>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</si>
  <si>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</si>
  <si>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</si>
  <si>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</si>
  <si>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</si>
  <si>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</si>
  <si>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</si>
  <si>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</si>
  <si>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</si>
  <si>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</si>
  <si>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</si>
  <si>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</si>
  <si>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</si>
  <si>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</si>
  <si>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</si>
  <si>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</si>
  <si>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</si>
  <si>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</si>
  <si>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</si>
  <si>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</si>
  <si>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</si>
  <si>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</si>
  <si>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</si>
  <si>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</si>
  <si>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</si>
  <si>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</si>
  <si>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</si>
  <si>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</si>
  <si>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</si>
  <si>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</si>
  <si>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</si>
  <si>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</si>
  <si>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</si>
  <si>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</si>
  <si>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</si>
  <si>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</si>
  <si>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</si>
  <si>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</si>
  <si>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</si>
  <si>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</si>
  <si>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</si>
  <si>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</si>
  <si>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</si>
  <si>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</si>
  <si>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</si>
  <si>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</si>
  <si>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</si>
  <si>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</si>
  <si>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</si>
  <si>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</si>
  <si>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</si>
  <si>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</si>
  <si>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</si>
  <si>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</si>
  <si>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</si>
  <si>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</si>
  <si>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</si>
  <si>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</si>
  <si>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</si>
  <si>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</si>
  <si>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</si>
  <si>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</si>
  <si>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</si>
  <si>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</si>
  <si>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</si>
  <si>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</si>
  <si>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</si>
  <si>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</si>
  <si>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</si>
  <si>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</si>
  <si>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</si>
  <si>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</si>
  <si>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</si>
  <si>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</si>
  <si>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</si>
  <si>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</si>
  <si>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</si>
  <si>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</si>
  <si>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</si>
  <si>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</si>
  <si>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</si>
  <si>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</si>
  <si>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</si>
  <si>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</si>
  <si>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</si>
  <si>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</si>
  <si>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</si>
  <si>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</si>
  <si>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</si>
  <si>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</si>
  <si>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</si>
  <si>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</si>
  <si>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</si>
  <si>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</si>
  <si>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</si>
  <si>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</si>
  <si>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</si>
  <si>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</si>
  <si>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</si>
  <si>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</si>
  <si>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</si>
  <si>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</si>
  <si>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</si>
  <si>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</si>
  <si>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</si>
  <si>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</si>
  <si>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</si>
  <si>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</si>
  <si>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</si>
  <si>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</si>
  <si>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</si>
  <si>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</si>
  <si>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</si>
  <si>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</si>
  <si>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</si>
  <si>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</si>
  <si>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</si>
  <si>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</si>
  <si>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</si>
  <si>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</si>
  <si>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</si>
  <si>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</si>
  <si>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</si>
  <si>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</si>
  <si>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</si>
  <si>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</si>
  <si>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</si>
  <si>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</si>
  <si>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</si>
  <si>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</si>
  <si>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</si>
  <si>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</si>
  <si>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</si>
  <si>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</si>
  <si>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</si>
  <si>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</si>
  <si>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</si>
  <si>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</si>
  <si>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</si>
  <si>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</si>
  <si>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</si>
  <si>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</si>
  <si>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</si>
  <si>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</si>
  <si>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</si>
  <si>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</si>
  <si>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</si>
  <si>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</si>
  <si>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</si>
  <si>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</si>
  <si>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</si>
  <si>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</si>
  <si>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</si>
  <si>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</si>
  <si>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</si>
  <si>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</si>
  <si>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</si>
  <si>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</si>
  <si>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</si>
  <si>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</si>
  <si>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</si>
  <si>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</si>
  <si>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</si>
  <si>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</si>
  <si>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</si>
  <si>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</si>
  <si>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</si>
  <si>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</si>
  <si>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</si>
  <si>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</si>
  <si>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</si>
  <si>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</si>
  <si>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</si>
  <si>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</si>
  <si>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</si>
  <si>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</si>
  <si>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</si>
  <si>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</si>
  <si>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</si>
  <si>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</si>
  <si>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</si>
  <si>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</si>
  <si>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</si>
  <si>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</si>
  <si>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</si>
  <si>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</si>
  <si>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</si>
  <si>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</si>
  <si>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</si>
  <si>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</si>
  <si>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</si>
  <si>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</si>
  <si>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</si>
  <si>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</si>
  <si>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</si>
  <si>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</si>
  <si>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</si>
  <si>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</si>
  <si>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</si>
  <si>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</si>
  <si>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</si>
  <si>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</si>
  <si>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</si>
  <si>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</si>
  <si>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</si>
  <si>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</si>
  <si>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</si>
  <si>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</si>
  <si>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</si>
  <si>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</si>
  <si>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</si>
  <si>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</si>
  <si>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</si>
  <si>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</si>
  <si>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</si>
  <si>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</si>
  <si>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</si>
  <si>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</si>
  <si>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</si>
  <si>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</si>
  <si>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</si>
  <si>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</si>
  <si>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</si>
  <si>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</si>
  <si>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</si>
  <si>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</si>
  <si>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</si>
  <si>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</si>
  <si>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</si>
  <si>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</si>
  <si>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</si>
  <si>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</si>
  <si>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</si>
  <si>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</si>
  <si>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</si>
  <si>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</si>
  <si>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</si>
  <si>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</si>
  <si>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</si>
  <si>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</si>
  <si>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</si>
  <si>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</si>
  <si>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</si>
  <si>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</si>
  <si>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</si>
  <si>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</si>
  <si>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</si>
  <si>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</si>
  <si>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</si>
  <si>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</si>
  <si>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</si>
  <si>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</si>
  <si>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</si>
  <si>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</si>
  <si>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</si>
  <si>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</si>
  <si>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</si>
  <si>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</si>
  <si>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</si>
  <si>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</si>
  <si>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</si>
  <si>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</si>
  <si>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</si>
  <si>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</si>
  <si>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</si>
  <si>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</si>
  <si>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</si>
  <si>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</si>
  <si>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</si>
  <si>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</si>
  <si>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</si>
  <si>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</si>
  <si>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</si>
  <si>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</si>
  <si>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</si>
  <si>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</si>
  <si>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</si>
  <si>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</si>
  <si>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</si>
  <si>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</si>
  <si>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</si>
  <si>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</si>
  <si>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</si>
  <si>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</si>
  <si>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</si>
  <si>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</si>
  <si>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</si>
  <si>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</si>
  <si>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</si>
  <si>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</si>
  <si>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</si>
  <si>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</si>
  <si>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</si>
  <si>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</si>
  <si>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</si>
  <si>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</si>
  <si>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</si>
  <si>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</si>
  <si>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</si>
  <si>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</si>
  <si>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</si>
  <si>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</si>
  <si>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</si>
  <si>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</si>
  <si>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</si>
  <si>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</si>
  <si>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</si>
  <si>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</si>
  <si>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</si>
  <si>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</si>
  <si>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</si>
  <si>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</si>
  <si>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</si>
  <si>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</si>
  <si>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</si>
  <si>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</si>
  <si>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</si>
  <si>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</si>
  <si>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</si>
  <si>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</si>
  <si>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</si>
  <si>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</si>
  <si>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</si>
  <si>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</si>
  <si>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</si>
  <si>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</si>
  <si>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</si>
  <si>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</si>
  <si>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</si>
  <si>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</si>
  <si>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</si>
  <si>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</si>
  <si>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</si>
  <si>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</si>
  <si>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</si>
  <si>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</si>
  <si>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</si>
  <si>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</si>
  <si>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</si>
  <si>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</si>
  <si>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</si>
  <si>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</si>
  <si>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</si>
  <si>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</si>
  <si>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</si>
  <si>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</si>
  <si>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</si>
  <si>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</si>
  <si>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</si>
  <si>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</si>
  <si>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</si>
  <si>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</si>
  <si>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</si>
  <si>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</si>
  <si>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</si>
  <si>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</si>
  <si>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</si>
  <si>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</si>
  <si>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</si>
  <si>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</si>
  <si>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</si>
  <si>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</si>
  <si>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</si>
  <si>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</si>
  <si>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</si>
  <si>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</si>
  <si>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</si>
  <si>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</si>
  <si>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</si>
  <si>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</si>
  <si>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</si>
  <si>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</si>
  <si>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</si>
  <si>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</si>
  <si>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</si>
  <si>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</si>
  <si>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</si>
  <si>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</si>
  <si>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</si>
  <si>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</si>
  <si>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</si>
  <si>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</si>
  <si>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</si>
  <si>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</si>
  <si>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</si>
  <si>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</si>
  <si>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</si>
  <si>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</si>
  <si>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</si>
  <si>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</si>
  <si>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</si>
  <si>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</si>
  <si>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</si>
  <si>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</si>
  <si>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</si>
  <si>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</si>
  <si>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</si>
  <si>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</si>
  <si>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</si>
  <si>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</si>
  <si>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</si>
  <si>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</si>
  <si>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</si>
  <si>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</si>
  <si>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</si>
  <si>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</si>
  <si>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</si>
  <si>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</si>
  <si>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</si>
  <si>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</si>
  <si>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</si>
  <si>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</si>
  <si>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</si>
  <si>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</si>
  <si>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</si>
  <si>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</si>
  <si>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</si>
  <si>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</si>
  <si>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</si>
  <si>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</si>
  <si>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</si>
  <si>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</si>
  <si>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</si>
  <si>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</si>
  <si>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</si>
  <si>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</si>
  <si>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</si>
  <si>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</si>
  <si>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</si>
  <si>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</si>
  <si>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</si>
  <si>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</si>
  <si>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</si>
  <si>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</si>
  <si>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</si>
  <si>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</si>
  <si>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</si>
  <si>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</si>
  <si>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</si>
  <si>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</si>
  <si>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</si>
  <si>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</si>
  <si>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</si>
  <si>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</si>
  <si>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</si>
  <si>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</si>
  <si>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</si>
  <si>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</si>
  <si>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</si>
  <si>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</si>
  <si>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</si>
  <si>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</si>
  <si>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</si>
  <si>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</si>
  <si>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</si>
  <si>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</si>
  <si>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</si>
  <si>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</si>
  <si>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</si>
  <si>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</si>
  <si>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</si>
  <si>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</si>
  <si>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</si>
  <si>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</si>
  <si>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</si>
  <si>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</si>
  <si>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</si>
  <si>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</si>
  <si>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</si>
  <si>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</si>
  <si>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</si>
  <si>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</si>
  <si>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</si>
  <si>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</si>
  <si>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</si>
  <si>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</si>
  <si>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</si>
  <si>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</si>
  <si>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</si>
  <si>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</si>
  <si>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</si>
  <si>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</si>
  <si>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</si>
  <si>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</si>
  <si>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</si>
  <si>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</si>
  <si>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</si>
  <si>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</si>
  <si>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</si>
  <si>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</si>
  <si>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</si>
  <si>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</si>
  <si>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</si>
  <si>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</si>
  <si>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</si>
  <si>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</si>
  <si>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</si>
  <si>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</si>
  <si>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</si>
  <si>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</si>
  <si>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</si>
  <si>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</si>
  <si>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</si>
  <si>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</si>
  <si>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</si>
  <si>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</si>
  <si>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</si>
  <si>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</si>
  <si>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</si>
  <si>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</si>
  <si>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</si>
  <si>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</si>
  <si>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</si>
  <si>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</si>
  <si>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</si>
  <si>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</si>
  <si>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</si>
  <si>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</si>
  <si>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</si>
  <si>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</si>
  <si>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</si>
  <si>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</si>
  <si>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</si>
  <si>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</si>
  <si>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</si>
  <si>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</si>
  <si>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</si>
  <si>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</si>
  <si>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</si>
  <si>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</si>
  <si>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</si>
  <si>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</si>
  <si>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</si>
  <si>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</si>
  <si>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</si>
  <si>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</si>
  <si>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</si>
  <si>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</si>
  <si>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</si>
  <si>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</si>
  <si>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</si>
  <si>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</si>
  <si>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</si>
  <si>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</si>
  <si>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</si>
  <si>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</si>
  <si>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</si>
  <si>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</si>
  <si>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</si>
  <si>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</si>
  <si>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</si>
  <si>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</si>
  <si>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</si>
  <si>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</si>
  <si>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</si>
  <si>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</si>
  <si>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</si>
  <si>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</si>
  <si>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</si>
  <si>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</si>
  <si>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</si>
  <si>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</si>
  <si>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</si>
  <si>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</si>
  <si>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</si>
  <si>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</si>
  <si>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</si>
  <si>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</si>
  <si>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</si>
  <si>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</si>
  <si>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</si>
  <si>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</si>
  <si>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</si>
  <si>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</si>
  <si>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</si>
  <si>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</si>
  <si>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</si>
  <si>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</si>
  <si>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</si>
  <si>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</si>
  <si>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</si>
  <si>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</si>
  <si>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</si>
  <si>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</si>
  <si>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</si>
  <si>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</si>
  <si>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</si>
  <si>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</si>
  <si>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</si>
  <si>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</si>
  <si>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</si>
  <si>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</si>
  <si>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</si>
  <si>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</si>
  <si>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</si>
  <si>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</si>
  <si>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</si>
  <si>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</si>
  <si>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</si>
  <si>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</si>
  <si>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</si>
  <si>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</si>
  <si>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</si>
  <si>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</si>
  <si>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</si>
  <si>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</si>
  <si>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</si>
  <si>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</si>
  <si>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</si>
  <si>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</si>
  <si>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</si>
  <si>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</si>
  <si>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</si>
  <si>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</si>
  <si>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</si>
  <si>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</si>
  <si>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</si>
  <si>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</si>
  <si>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</si>
  <si>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</si>
  <si>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</si>
  <si>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</si>
  <si>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</si>
  <si>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</si>
  <si>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</si>
  <si>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</si>
  <si>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</si>
  <si>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</si>
  <si>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</si>
  <si>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</si>
  <si>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</si>
  <si>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</si>
  <si>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</si>
  <si>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</si>
  <si>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</si>
  <si>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</si>
  <si>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</si>
  <si>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</si>
  <si>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</si>
  <si>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</si>
  <si>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</si>
  <si>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</si>
  <si>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</si>
  <si>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</si>
  <si>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</si>
  <si>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</si>
  <si>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</si>
  <si>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</si>
  <si>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</si>
  <si>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</si>
  <si>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</si>
  <si>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</si>
  <si>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</si>
  <si>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</si>
  <si>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</si>
  <si>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</si>
  <si>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</si>
  <si>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</si>
  <si>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</si>
  <si>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</si>
  <si>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</si>
  <si>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</si>
  <si>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</si>
  <si>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</si>
  <si>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</si>
  <si>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</si>
  <si>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</si>
  <si>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</si>
  <si>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</si>
  <si>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</si>
  <si>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</si>
  <si>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</si>
  <si>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</si>
  <si>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</si>
  <si>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</si>
  <si>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</si>
  <si>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</si>
  <si>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</si>
  <si>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</si>
  <si>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</si>
  <si>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</si>
  <si>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</si>
  <si>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</si>
  <si>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</si>
  <si>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</si>
  <si>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</si>
  <si>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</si>
  <si>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</si>
  <si>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</si>
  <si>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</si>
  <si>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</si>
  <si>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</si>
  <si>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</si>
  <si>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</si>
  <si>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</si>
  <si>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</si>
  <si>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</si>
  <si>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</si>
  <si>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</si>
  <si>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</si>
  <si>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</si>
  <si>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</si>
  <si>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</si>
  <si>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</si>
  <si>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</si>
  <si>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</si>
  <si>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</si>
  <si>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</si>
  <si>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</si>
  <si>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</si>
  <si>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</si>
  <si>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</si>
  <si>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</si>
  <si>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</si>
  <si>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</si>
  <si>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</si>
  <si>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</si>
  <si>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</si>
  <si>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</si>
  <si>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</si>
  <si>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</si>
  <si>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</si>
  <si>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</si>
  <si>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</si>
  <si>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</si>
  <si>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</si>
  <si>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</si>
  <si>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</si>
  <si>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</si>
  <si>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</si>
  <si>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</si>
  <si>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</si>
  <si>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</si>
  <si>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</si>
  <si>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</si>
  <si>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</si>
  <si>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</si>
  <si>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</si>
  <si>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</si>
  <si>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</si>
  <si>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</si>
  <si>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</si>
  <si>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</si>
  <si>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</si>
  <si>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</si>
  <si>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</si>
  <si>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</si>
  <si>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</si>
  <si>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</si>
  <si>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</si>
  <si>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</si>
  <si>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</si>
  <si>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</si>
  <si>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</si>
  <si>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</si>
  <si>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</si>
  <si>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</si>
  <si>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</si>
  <si>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</si>
  <si>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</si>
  <si>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</si>
  <si>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</si>
  <si>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</si>
  <si>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</si>
  <si>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</si>
  <si>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</si>
  <si>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</si>
  <si>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</si>
  <si>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</si>
  <si>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</si>
  <si>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</si>
  <si>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</si>
  <si>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</si>
  <si>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</si>
  <si>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</si>
  <si>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</si>
  <si>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</si>
  <si>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</si>
  <si>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</si>
  <si>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</si>
  <si>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</si>
  <si>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</si>
  <si>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</si>
  <si>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</si>
  <si>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</si>
  <si>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</si>
  <si>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</si>
  <si>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</si>
  <si>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</si>
  <si>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</si>
  <si>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</si>
  <si>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</si>
  <si>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</si>
  <si>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</si>
  <si>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</si>
  <si>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</si>
  <si>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</si>
  <si>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</si>
  <si>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</si>
  <si>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</si>
  <si>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</si>
  <si>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</si>
  <si>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</si>
  <si>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</si>
  <si>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</si>
  <si>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</si>
  <si>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</si>
  <si>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</si>
  <si>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</si>
  <si>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</si>
  <si>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</si>
  <si>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</si>
  <si>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</si>
  <si>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</si>
  <si>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</si>
  <si>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</si>
  <si>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</si>
  <si>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</si>
  <si>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</si>
  <si>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</si>
  <si>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</si>
  <si>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</si>
  <si>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</si>
  <si>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</si>
  <si>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</si>
  <si>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</si>
  <si>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</si>
  <si>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</si>
  <si>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</si>
  <si>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</si>
  <si>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</si>
  <si>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</si>
  <si>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</si>
  <si>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</si>
  <si>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</si>
  <si>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</si>
  <si>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</si>
  <si>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</si>
  <si>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</si>
  <si>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</si>
  <si>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</si>
  <si>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</si>
  <si>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</si>
  <si>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</si>
  <si>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</si>
  <si>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</si>
  <si>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</si>
  <si>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</si>
  <si>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</si>
  <si>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</si>
  <si>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</si>
  <si>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</si>
  <si>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</si>
  <si>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</si>
  <si>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</si>
  <si>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</si>
  <si>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</si>
  <si>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</si>
  <si>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</si>
  <si>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</si>
  <si>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</si>
  <si>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</si>
  <si>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</si>
  <si>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</si>
  <si>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</si>
  <si>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</si>
  <si>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</si>
  <si>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</si>
  <si>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</si>
  <si>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</si>
  <si>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</si>
  <si>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</si>
  <si>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</si>
  <si>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</si>
  <si>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</si>
  <si>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</si>
  <si>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</si>
  <si>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</si>
  <si>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</si>
  <si>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</si>
  <si>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</si>
  <si>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</si>
  <si>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</si>
  <si>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</si>
  <si>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</si>
  <si>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</si>
  <si>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</si>
  <si>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</si>
  <si>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</si>
  <si>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</si>
  <si>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</si>
  <si>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</si>
  <si>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</si>
  <si>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</si>
  <si>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</si>
  <si>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</si>
  <si>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</si>
  <si>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</si>
  <si>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</si>
  <si>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</si>
  <si>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</si>
  <si>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</si>
  <si>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</si>
  <si>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</si>
  <si>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</si>
  <si>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</si>
  <si>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</si>
  <si>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</si>
  <si>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</si>
  <si>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</si>
  <si>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</si>
  <si>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</si>
  <si>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</si>
  <si>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</si>
  <si>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</si>
  <si>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</si>
  <si>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</si>
  <si>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</si>
  <si>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</si>
  <si>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</si>
  <si>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</si>
  <si>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</si>
  <si>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</si>
  <si>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</si>
  <si>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</si>
  <si>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</si>
  <si>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</si>
  <si>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</si>
  <si>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</si>
  <si>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</si>
  <si>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</si>
  <si>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</si>
  <si>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</si>
  <si>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</si>
  <si>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</si>
  <si>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</si>
  <si>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</si>
  <si>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</si>
  <si>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</si>
  <si>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</si>
  <si>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</si>
  <si>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</si>
  <si>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</si>
  <si>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</si>
  <si>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</si>
  <si>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</si>
  <si>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</si>
  <si>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</si>
  <si>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</si>
  <si>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</si>
  <si>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</si>
  <si>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</si>
  <si>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</si>
  <si>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</si>
  <si>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</si>
  <si>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</si>
  <si>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</si>
  <si>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</si>
  <si>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</si>
  <si>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</si>
  <si>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</si>
  <si>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</si>
  <si>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</si>
  <si>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</si>
  <si>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</si>
  <si>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</si>
  <si>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</si>
  <si>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</si>
  <si>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</si>
  <si>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</si>
  <si>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</si>
  <si>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</si>
  <si>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</si>
  <si>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</si>
  <si>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</si>
  <si>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</si>
  <si>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</si>
  <si>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</si>
  <si>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</si>
  <si>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</si>
  <si>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</si>
  <si>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</si>
  <si>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</si>
  <si>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</si>
  <si>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</si>
  <si>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</si>
  <si>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</si>
  <si>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</si>
  <si>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</si>
  <si>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</si>
  <si>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</si>
  <si>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</si>
  <si>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</si>
  <si>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</si>
  <si>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</si>
  <si>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</si>
  <si>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</si>
  <si>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</si>
  <si>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</si>
  <si>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</si>
  <si>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</si>
  <si>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</si>
  <si>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</si>
  <si>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</si>
  <si>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</si>
  <si>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</si>
  <si>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</si>
  <si>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</si>
  <si>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</si>
  <si>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</si>
  <si>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</si>
  <si>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</si>
  <si>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</si>
  <si>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</si>
  <si>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</si>
  <si>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</si>
  <si>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</si>
  <si>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</si>
  <si>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</si>
  <si>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</si>
  <si>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</si>
  <si>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</si>
  <si>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</si>
  <si>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</si>
  <si>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</si>
  <si>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</si>
  <si>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</si>
  <si>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</si>
  <si>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</si>
  <si>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</si>
  <si>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</si>
  <si>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</si>
  <si>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</si>
  <si>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</si>
  <si>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</si>
  <si>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</si>
  <si>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</si>
  <si>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</si>
  <si>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</si>
  <si>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</si>
  <si>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</si>
  <si>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</si>
  <si>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</si>
  <si>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</si>
  <si>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</si>
  <si>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</si>
  <si>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</si>
  <si>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</si>
  <si>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</si>
  <si>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</si>
  <si>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</si>
  <si>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</si>
  <si>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</si>
  <si>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</si>
  <si>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</si>
  <si>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</si>
  <si>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</si>
  <si>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</si>
  <si>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</si>
  <si>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</si>
  <si>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</si>
  <si>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</si>
  <si>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</si>
  <si>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</si>
  <si>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</si>
  <si>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</si>
  <si>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</si>
  <si>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</si>
  <si>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</si>
  <si>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</si>
  <si>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</si>
  <si>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</si>
  <si>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</si>
  <si>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</si>
  <si>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</si>
  <si>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</si>
  <si>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</si>
  <si>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</si>
  <si>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</si>
  <si>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</si>
  <si>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</si>
  <si>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</si>
  <si>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</si>
  <si>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</si>
  <si>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</si>
  <si>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</si>
  <si>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</si>
  <si>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</si>
  <si>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</si>
  <si>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</si>
  <si>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</si>
  <si>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</si>
  <si>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</si>
  <si>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</si>
  <si>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</si>
  <si>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</si>
  <si>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</si>
  <si>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</si>
  <si>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</si>
  <si>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</si>
  <si>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</si>
  <si>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</si>
  <si>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</si>
  <si>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</si>
  <si>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</si>
  <si>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</si>
  <si>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</si>
  <si>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</si>
  <si>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</si>
  <si>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</si>
  <si>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</si>
  <si>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</si>
  <si>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</si>
  <si>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</si>
  <si>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</si>
  <si>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</si>
  <si>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</si>
  <si>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</si>
  <si>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</si>
  <si>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</si>
  <si>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</si>
  <si>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</si>
  <si>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</si>
  <si>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</si>
  <si>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</si>
  <si>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</si>
  <si>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</si>
  <si>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</si>
  <si>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</si>
  <si>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</si>
  <si>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</si>
  <si>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</si>
  <si>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</si>
  <si>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</si>
  <si>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</si>
  <si>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</si>
  <si>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</si>
  <si>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</si>
  <si>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</si>
  <si>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</si>
  <si>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</si>
  <si>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</si>
  <si>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</si>
  <si>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</si>
  <si>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</si>
  <si>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</si>
  <si>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</si>
  <si>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</si>
  <si>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</si>
  <si>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</si>
  <si>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</si>
  <si>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</si>
  <si>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</si>
  <si>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</si>
  <si>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</si>
  <si>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</si>
  <si>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</si>
  <si>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</si>
  <si>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</si>
  <si>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</si>
  <si>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</si>
  <si>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</si>
  <si>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</si>
  <si>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</si>
  <si>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</si>
  <si>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</si>
  <si>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</si>
  <si>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</si>
  <si>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</si>
  <si>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</si>
  <si>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</si>
  <si>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</si>
  <si>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</si>
  <si>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</si>
  <si>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</si>
  <si>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</si>
  <si>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</si>
  <si>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</si>
  <si>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</si>
  <si>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</si>
  <si>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</si>
  <si>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</si>
  <si>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</si>
  <si>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</si>
  <si>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</si>
  <si>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</si>
  <si>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</si>
  <si>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</si>
  <si>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</si>
  <si>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</si>
  <si>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</si>
  <si>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</si>
  <si>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</si>
  <si>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</si>
  <si>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</si>
  <si>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</si>
  <si>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</si>
  <si>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</si>
  <si>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</si>
  <si>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</si>
  <si>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</si>
  <si>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</si>
  <si>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</si>
  <si>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</si>
  <si>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</si>
  <si>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</si>
  <si>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</si>
  <si>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</si>
  <si>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</si>
  <si>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</si>
  <si>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</si>
  <si>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</si>
  <si>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</si>
  <si>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</si>
  <si>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</si>
  <si>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</si>
  <si>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</si>
  <si>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</si>
  <si>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</si>
  <si>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</si>
  <si>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</si>
  <si>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</si>
  <si>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</si>
  <si>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</si>
  <si>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</si>
  <si>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</si>
  <si>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</si>
  <si>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</si>
  <si>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</si>
  <si>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</si>
  <si>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</si>
  <si>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</si>
  <si>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</si>
  <si>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</si>
  <si>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</si>
  <si>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</si>
  <si>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</si>
  <si>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</si>
  <si>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</si>
  <si>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</si>
  <si>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</si>
  <si>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</si>
  <si>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</si>
  <si>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</si>
  <si>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</si>
  <si>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</si>
  <si>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</si>
  <si>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</si>
  <si>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</si>
  <si>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</si>
  <si>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</si>
  <si>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</si>
  <si>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</si>
  <si>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</si>
  <si>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</si>
  <si>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</si>
  <si>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</si>
  <si>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</si>
  <si>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</si>
  <si>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</si>
  <si>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</si>
  <si>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</si>
  <si>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</si>
  <si>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</si>
  <si>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</si>
  <si>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</si>
  <si>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</si>
  <si>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</si>
  <si>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</si>
  <si>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</si>
  <si>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</si>
  <si>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</si>
  <si>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</si>
  <si>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</si>
  <si>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</si>
  <si>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</si>
  <si>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</si>
  <si>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</si>
  <si>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</si>
  <si>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</si>
  <si>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</si>
  <si>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</si>
  <si>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</si>
  <si>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</si>
  <si>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</si>
  <si>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</si>
  <si>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</si>
  <si>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</si>
  <si>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</si>
  <si>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</si>
  <si>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</si>
  <si>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</si>
  <si>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</si>
  <si>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</si>
  <si>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</si>
  <si>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</si>
  <si>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</si>
  <si>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</si>
  <si>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</si>
  <si>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</si>
  <si>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</si>
  <si>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</si>
  <si>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</si>
  <si>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</si>
  <si>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</si>
  <si>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</si>
  <si>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</si>
  <si>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</si>
  <si>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</si>
  <si>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</si>
  <si>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</si>
  <si>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</si>
  <si>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</si>
  <si>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</si>
  <si>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</si>
  <si>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</si>
  <si>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</si>
  <si>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</si>
  <si>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</si>
  <si>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</si>
  <si>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</si>
  <si>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</si>
  <si>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</si>
  <si>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</si>
  <si>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</si>
  <si>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</si>
  <si>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</si>
  <si>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</si>
  <si>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</si>
  <si>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</si>
  <si>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</si>
  <si>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</si>
  <si>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</si>
  <si>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</si>
  <si>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</si>
  <si>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</si>
  <si>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</si>
  <si>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</si>
  <si>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</si>
  <si>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</si>
  <si>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</si>
  <si>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</si>
  <si>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</si>
  <si>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</si>
  <si>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</si>
  <si>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</si>
  <si>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</si>
  <si>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</si>
  <si>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</si>
  <si>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</si>
  <si>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</si>
  <si>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</si>
  <si>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</si>
  <si>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</si>
  <si>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</si>
  <si>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</si>
  <si>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</si>
  <si>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</si>
  <si>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</si>
  <si>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</si>
  <si>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</si>
  <si>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</si>
  <si>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</si>
  <si>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</si>
  <si>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</si>
  <si>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</si>
  <si>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</si>
  <si>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</si>
  <si>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</si>
  <si>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</si>
  <si>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</si>
  <si>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</si>
  <si>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</si>
  <si>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</si>
  <si>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</si>
  <si>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</si>
  <si>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</si>
  <si>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</si>
  <si>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</si>
  <si>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</si>
  <si>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</si>
  <si>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</si>
  <si>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</si>
  <si>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</si>
  <si>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</si>
  <si>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</si>
  <si>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</si>
  <si>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</si>
  <si>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</si>
  <si>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</si>
  <si>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</si>
  <si>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</si>
  <si>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</si>
  <si>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</si>
  <si>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</si>
  <si>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</si>
  <si>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</si>
  <si>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</si>
  <si>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</si>
  <si>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</si>
  <si>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</si>
  <si>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</si>
  <si>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</si>
  <si>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</si>
  <si>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</si>
  <si>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</si>
  <si>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</si>
  <si>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</si>
  <si>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</si>
  <si>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</si>
  <si>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</si>
  <si>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</si>
  <si>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</si>
  <si>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</si>
  <si>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</si>
  <si>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</si>
  <si>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</si>
  <si>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</si>
  <si>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</si>
  <si>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</si>
  <si>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</si>
  <si>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</si>
  <si>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</si>
  <si>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</si>
  <si>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</si>
  <si>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</si>
  <si>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</si>
  <si>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</si>
  <si>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</si>
  <si>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</si>
  <si>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</si>
  <si>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</si>
  <si>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</si>
  <si>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</si>
  <si>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</si>
  <si>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</si>
  <si>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</si>
  <si>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</si>
  <si>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</si>
  <si>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</si>
  <si>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</si>
  <si>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</si>
  <si>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</si>
  <si>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</si>
  <si>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</si>
  <si>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</si>
  <si>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</si>
  <si>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</si>
  <si>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</si>
  <si>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</si>
  <si>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</si>
  <si>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</si>
  <si>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</si>
  <si>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</si>
  <si>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</si>
  <si>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</si>
  <si>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</si>
  <si>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</si>
  <si>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</si>
  <si>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</si>
  <si>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</si>
  <si>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</si>
  <si>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</si>
  <si>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</si>
  <si>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</si>
  <si>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</si>
  <si>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</si>
  <si>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</si>
  <si>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</si>
  <si>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</si>
  <si>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</si>
  <si>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</si>
  <si>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</si>
  <si>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</si>
  <si>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</si>
  <si>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</si>
  <si>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</si>
  <si>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</si>
  <si>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</si>
  <si>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</si>
  <si>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</si>
  <si>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</si>
  <si>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</si>
  <si>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</si>
  <si>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</si>
  <si>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</si>
  <si>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</si>
  <si>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</si>
  <si>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</si>
  <si>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</si>
  <si>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</si>
  <si>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</si>
  <si>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</si>
  <si>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</si>
  <si>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</si>
  <si>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</si>
  <si>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</si>
  <si>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</si>
  <si>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</si>
  <si>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</si>
  <si>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</si>
  <si>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</si>
  <si>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</si>
  <si>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</si>
  <si>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</si>
  <si>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</si>
  <si>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</si>
  <si>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</si>
  <si>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</si>
  <si>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</si>
  <si>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</si>
  <si>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</si>
  <si>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</si>
  <si>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</si>
  <si>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</si>
  <si>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</si>
  <si>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</si>
  <si>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</si>
  <si>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</si>
  <si>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</si>
  <si>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</si>
  <si>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</si>
  <si>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</si>
  <si>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</si>
  <si>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</si>
  <si>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</si>
  <si>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</si>
  <si>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</si>
  <si>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</si>
  <si>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</si>
  <si>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</si>
  <si>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</si>
  <si>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</si>
  <si>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</si>
  <si>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</si>
  <si>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</si>
  <si>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</si>
  <si>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</si>
  <si>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</si>
  <si>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</si>
  <si>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</si>
  <si>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</si>
  <si>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</si>
  <si>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</si>
  <si>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</si>
  <si>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</si>
  <si>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</si>
  <si>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</si>
  <si>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</si>
  <si>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</si>
  <si>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</si>
  <si>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</si>
  <si>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</si>
  <si>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</si>
  <si>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</si>
  <si>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</si>
  <si>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</si>
  <si>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</si>
  <si>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</si>
  <si>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</si>
  <si>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</si>
  <si>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</si>
  <si>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</si>
  <si>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</si>
  <si>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</si>
  <si>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</si>
  <si>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</si>
  <si>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</si>
  <si>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</si>
  <si>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</si>
  <si>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</si>
  <si>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</si>
  <si>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</si>
  <si>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</si>
  <si>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</si>
  <si>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</si>
  <si>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</si>
  <si>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</si>
  <si>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</si>
  <si>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</si>
  <si>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</si>
  <si>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</si>
  <si>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</si>
  <si>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</si>
  <si>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</si>
  <si>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</si>
  <si>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</si>
  <si>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</si>
  <si>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</si>
  <si>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</si>
  <si>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</si>
  <si>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</si>
  <si>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</si>
  <si>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</si>
  <si>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</si>
  <si>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</si>
  <si>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</si>
  <si>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</si>
  <si>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</si>
  <si>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</si>
  <si>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</si>
  <si>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</si>
  <si>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</si>
  <si>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</si>
  <si>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</si>
  <si>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</si>
  <si>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</si>
  <si>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</si>
  <si>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</si>
  <si>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</si>
  <si>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</si>
  <si>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</si>
  <si>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</si>
  <si>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</si>
  <si>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</si>
  <si>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</si>
  <si>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</si>
  <si>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</si>
  <si>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</si>
  <si>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</si>
  <si>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</si>
  <si>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</si>
  <si>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</si>
  <si>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</si>
  <si>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</si>
  <si>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</si>
  <si>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</si>
  <si>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</si>
  <si>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</si>
  <si>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</si>
  <si>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</si>
  <si>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</si>
  <si>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</si>
  <si>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</si>
  <si>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</si>
  <si>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</si>
  <si>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</si>
  <si>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</si>
  <si>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</si>
  <si>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</si>
  <si>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</si>
  <si>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</si>
  <si>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</si>
  <si>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</si>
  <si>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</si>
  <si>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</si>
  <si>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</si>
  <si>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</si>
  <si>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</si>
  <si>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</si>
  <si>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</si>
  <si>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</si>
  <si>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</si>
  <si>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</si>
  <si>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</si>
  <si>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</si>
  <si>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</si>
  <si>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</si>
  <si>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</si>
  <si>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</si>
  <si>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</si>
  <si>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</si>
  <si>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</si>
  <si>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</si>
  <si>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</si>
  <si>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</si>
  <si>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</si>
  <si>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</si>
  <si>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</si>
  <si>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</si>
  <si>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</si>
  <si>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</si>
  <si>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</si>
  <si>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</si>
  <si>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</si>
  <si>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</si>
  <si>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</si>
  <si>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</si>
  <si>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</si>
  <si>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</si>
  <si>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</si>
  <si>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</si>
  <si>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</si>
  <si>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</si>
  <si>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</si>
  <si>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</si>
  <si>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</si>
  <si>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</si>
  <si>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</si>
  <si>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</si>
  <si>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</si>
  <si>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</si>
  <si>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</si>
  <si>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</si>
  <si>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</si>
  <si>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</si>
  <si>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</si>
  <si>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</si>
  <si>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</si>
  <si>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</si>
  <si>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</si>
  <si>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</si>
  <si>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</si>
  <si>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</si>
  <si>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</si>
  <si>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</si>
  <si>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</si>
  <si>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</si>
  <si>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</si>
  <si>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</si>
  <si>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</si>
  <si>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</si>
  <si>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</si>
  <si>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</si>
  <si>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</si>
  <si>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</si>
  <si>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</si>
  <si>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</si>
  <si>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</si>
  <si>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</si>
  <si>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</si>
  <si>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</si>
  <si>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</si>
  <si>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</si>
  <si>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</si>
  <si>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</si>
  <si>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</si>
  <si>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</si>
  <si>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</si>
  <si>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</si>
  <si>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</si>
  <si>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</si>
  <si>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</si>
  <si>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</si>
  <si>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</si>
  <si>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</si>
  <si>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</si>
  <si>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</si>
  <si>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</si>
  <si>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</si>
  <si>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</si>
  <si>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</si>
  <si>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</si>
  <si>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</si>
  <si>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</si>
  <si>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</si>
  <si>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</si>
  <si>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</si>
  <si>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</si>
  <si>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</si>
  <si>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</si>
  <si>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</si>
  <si>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</si>
  <si>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</si>
  <si>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</si>
  <si>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</si>
  <si>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</si>
  <si>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</si>
  <si>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</si>
  <si>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</si>
  <si>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</si>
  <si>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</si>
  <si>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</si>
  <si>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</si>
  <si>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</si>
  <si>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</si>
  <si>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</si>
  <si>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</si>
  <si>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</si>
  <si>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</si>
  <si>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</si>
  <si>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</si>
  <si>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</si>
  <si>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</si>
  <si>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</si>
  <si>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</si>
  <si>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</si>
  <si>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</si>
  <si>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</si>
  <si>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</si>
  <si>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</si>
  <si>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</si>
  <si>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</si>
  <si>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</si>
  <si>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</si>
  <si>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</si>
  <si>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</si>
  <si>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</si>
  <si>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</si>
  <si>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</si>
  <si>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</si>
  <si>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</si>
  <si>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</si>
  <si>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</si>
  <si>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</si>
  <si>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</si>
  <si>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</si>
  <si>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</si>
  <si>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</si>
  <si>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</si>
  <si>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</si>
  <si>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</si>
  <si>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</si>
  <si>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</si>
  <si>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</si>
  <si>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</si>
  <si>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</si>
  <si>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</si>
  <si>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</si>
  <si>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</si>
  <si>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</si>
  <si>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</si>
  <si>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</si>
  <si>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</si>
  <si>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</si>
  <si>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</si>
  <si>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</si>
  <si>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</si>
  <si>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</si>
  <si>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</si>
  <si>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</si>
  <si>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</si>
  <si>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</si>
  <si>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</si>
  <si>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</si>
  <si>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</si>
  <si>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</si>
  <si>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</si>
  <si>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</si>
  <si>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</si>
  <si>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</si>
  <si>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</si>
  <si>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</si>
  <si>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</si>
  <si>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</si>
  <si>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</si>
  <si>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</si>
  <si>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</si>
  <si>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</si>
  <si>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</si>
  <si>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</si>
  <si>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</si>
  <si>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</si>
  <si>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</si>
  <si>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</si>
  <si>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</si>
  <si>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</si>
  <si>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</si>
  <si>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</si>
  <si>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</si>
  <si>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</si>
  <si>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</si>
  <si>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</si>
  <si>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</si>
  <si>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</si>
  <si>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</si>
  <si>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</si>
  <si>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</si>
  <si>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</si>
  <si>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</si>
  <si>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</si>
  <si>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</si>
  <si>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</si>
  <si>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</si>
  <si>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</si>
  <si>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</si>
  <si>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</si>
  <si>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</si>
  <si>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</si>
  <si>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</si>
  <si>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</si>
  <si>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</si>
  <si>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</si>
  <si>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</si>
  <si>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</si>
  <si>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</si>
  <si>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</si>
  <si>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</si>
  <si>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</si>
  <si>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</si>
  <si>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</si>
  <si>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</si>
  <si>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</si>
  <si>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</si>
  <si>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</si>
  <si>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</si>
  <si>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</si>
  <si>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</si>
  <si>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</si>
  <si>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</si>
  <si>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</si>
  <si>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</si>
  <si>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</si>
  <si>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</si>
  <si>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</si>
  <si>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</si>
  <si>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</si>
  <si>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</si>
  <si>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</si>
  <si>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</si>
  <si>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</si>
  <si>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</si>
  <si>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</si>
  <si>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</si>
  <si>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</si>
  <si>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</si>
  <si>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</si>
  <si>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</si>
  <si>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</si>
  <si>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</si>
  <si>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</si>
  <si>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</si>
  <si>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</si>
  <si>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</si>
  <si>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</si>
  <si>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</si>
  <si>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</si>
  <si>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</si>
  <si>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</si>
  <si>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</si>
  <si>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</si>
  <si>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</si>
  <si>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</si>
  <si>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</si>
  <si>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</si>
  <si>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</si>
  <si>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</si>
  <si>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</si>
  <si>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</si>
  <si>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</si>
  <si>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</si>
  <si>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</si>
  <si>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</si>
  <si>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</si>
  <si>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</si>
  <si>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</si>
  <si>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</si>
  <si>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</si>
  <si>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</si>
  <si>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</si>
  <si>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</si>
  <si>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</si>
  <si>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</si>
  <si>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</si>
  <si>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</si>
  <si>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</si>
  <si>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</si>
  <si>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</si>
  <si>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</si>
  <si>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</si>
  <si>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</si>
  <si>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</si>
  <si>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</si>
  <si>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</si>
  <si>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</si>
  <si>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</si>
  <si>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</si>
  <si>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</si>
  <si>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</si>
  <si>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</si>
  <si>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</si>
  <si>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</si>
  <si>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</si>
  <si>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</si>
  <si>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</si>
  <si>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</si>
  <si>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</si>
  <si>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</si>
  <si>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</si>
  <si>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</si>
  <si>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</si>
  <si>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</si>
  <si>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</si>
  <si>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</si>
  <si>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</si>
  <si>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</si>
  <si>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</si>
  <si>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</si>
  <si>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</si>
  <si>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</si>
  <si>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</si>
  <si>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</si>
  <si>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</si>
  <si>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</si>
  <si>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</si>
  <si>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</si>
  <si>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</si>
  <si>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</si>
  <si>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</si>
  <si>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</si>
  <si>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</si>
  <si>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</si>
  <si>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</si>
  <si>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</si>
  <si>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</si>
  <si>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</si>
  <si>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</si>
  <si>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</si>
  <si>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</si>
  <si>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</si>
  <si>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</si>
  <si>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</si>
  <si>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</si>
  <si>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</si>
  <si>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</si>
  <si>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</si>
  <si>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</si>
  <si>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</si>
  <si>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</si>
  <si>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</si>
  <si>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</si>
  <si>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</si>
  <si>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</si>
  <si>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</si>
  <si>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</si>
  <si>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</si>
  <si>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</si>
  <si>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</si>
  <si>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</si>
  <si>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</si>
  <si>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</si>
  <si>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</si>
  <si>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</si>
  <si>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</si>
  <si>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</si>
  <si>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</si>
  <si>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</si>
  <si>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</si>
  <si>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</si>
  <si>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</si>
  <si>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</si>
  <si>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</si>
  <si>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</si>
  <si>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</si>
  <si>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</si>
  <si>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</si>
  <si>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</si>
  <si>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</si>
  <si>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</si>
  <si>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</si>
  <si>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</si>
  <si>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</si>
  <si>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</si>
  <si>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</si>
  <si>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</si>
  <si>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</si>
  <si>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</si>
  <si>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</si>
  <si>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</si>
  <si>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</si>
  <si>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</si>
  <si>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</si>
  <si>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</si>
  <si>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</si>
  <si>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</si>
  <si>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</si>
  <si>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</si>
  <si>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</si>
  <si>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</si>
  <si>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</si>
  <si>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</si>
  <si>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</si>
  <si>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</si>
  <si>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</si>
  <si>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</si>
  <si>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</si>
  <si>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</si>
  <si>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</si>
  <si>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</si>
  <si>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</si>
  <si>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</si>
  <si>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</si>
  <si>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</si>
  <si>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</si>
  <si>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</si>
  <si>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</si>
  <si>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</si>
  <si>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</si>
  <si>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</si>
  <si>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</si>
  <si>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</si>
  <si>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</si>
  <si>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</si>
  <si>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</si>
  <si>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</si>
  <si>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</si>
  <si>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</si>
  <si>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</si>
  <si>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</si>
  <si>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</si>
  <si>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</si>
  <si>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</si>
  <si>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</si>
  <si>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</si>
  <si>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</si>
  <si>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</si>
  <si>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</si>
  <si>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</si>
  <si>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</si>
  <si>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</si>
  <si>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</si>
  <si>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</si>
  <si>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</si>
  <si>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</si>
  <si>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</si>
  <si>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</si>
  <si>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</si>
  <si>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</si>
  <si>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</si>
  <si>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</si>
  <si>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</si>
  <si>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</si>
  <si>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</si>
  <si>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</si>
  <si>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</si>
  <si>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</si>
  <si>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</si>
  <si>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</si>
  <si>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</si>
  <si>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</si>
  <si>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</si>
  <si>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</si>
  <si>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</si>
  <si>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</si>
  <si>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</si>
  <si>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</si>
  <si>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</si>
  <si>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</si>
  <si>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</si>
  <si>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</si>
  <si>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</si>
  <si>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</si>
  <si>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</si>
  <si>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</si>
  <si>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</si>
  <si>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</si>
  <si>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</si>
  <si>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</si>
  <si>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</si>
  <si>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</si>
  <si>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</si>
  <si>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</si>
  <si>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</si>
  <si>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</si>
  <si>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</si>
  <si>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</si>
  <si>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</si>
  <si>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</si>
  <si>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</si>
  <si>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</si>
  <si>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</si>
  <si>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</si>
  <si>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</si>
  <si>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</si>
  <si>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</si>
  <si>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</si>
  <si>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</si>
  <si>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</si>
  <si>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</si>
  <si>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</si>
  <si>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</si>
  <si>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</si>
  <si>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</si>
  <si>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</si>
  <si>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</si>
  <si>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</si>
  <si>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</si>
  <si>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</si>
  <si>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</si>
  <si>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</si>
  <si>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</si>
  <si>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</si>
  <si>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</si>
  <si>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</si>
  <si>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</si>
  <si>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</si>
  <si>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</si>
  <si>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</si>
  <si>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</si>
  <si>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</si>
  <si>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</si>
  <si>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</si>
  <si>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</si>
  <si>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</si>
  <si>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</si>
  <si>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</si>
  <si>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</si>
  <si>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</si>
  <si>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</si>
  <si>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</si>
  <si>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</si>
  <si>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</si>
  <si>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</si>
  <si>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</si>
  <si>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</si>
  <si>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</si>
  <si>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</si>
  <si>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</si>
  <si>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</si>
  <si>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</si>
  <si>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</si>
  <si>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</si>
  <si>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</si>
  <si>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</si>
  <si>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</si>
  <si>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</si>
  <si>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</si>
  <si>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</si>
  <si>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</si>
  <si>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</si>
  <si>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</si>
  <si>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</si>
  <si>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</si>
  <si>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</si>
  <si>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</si>
  <si>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</si>
  <si>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</si>
  <si>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</si>
  <si>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</si>
  <si>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</si>
  <si>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</si>
  <si>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</si>
  <si>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</si>
  <si>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</si>
  <si>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</si>
  <si>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</si>
  <si>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</si>
  <si>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</si>
  <si>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</si>
  <si>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</si>
  <si>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</si>
  <si>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</si>
  <si>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</si>
  <si>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</si>
  <si>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</si>
  <si>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</si>
  <si>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</si>
  <si>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</si>
  <si>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</si>
  <si>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</si>
  <si>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</si>
  <si>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</si>
  <si>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</si>
  <si>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</si>
  <si>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</si>
  <si>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</si>
  <si>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</si>
  <si>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</si>
  <si>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</si>
  <si>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</si>
  <si>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</si>
  <si>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</si>
  <si>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</si>
  <si>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</si>
  <si>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</si>
  <si>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</si>
  <si>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</si>
  <si>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</si>
  <si>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</si>
  <si>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</si>
  <si>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</si>
  <si>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</si>
  <si>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</si>
  <si>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</si>
  <si>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</si>
  <si>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</si>
  <si>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</si>
  <si>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</si>
  <si>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</si>
  <si>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</si>
  <si>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</si>
  <si>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</si>
  <si>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</si>
  <si>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</si>
  <si>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</si>
  <si>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</si>
  <si>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</si>
  <si>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</si>
  <si>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</si>
  <si>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</si>
  <si>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</si>
  <si>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</si>
  <si>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</si>
  <si>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</si>
  <si>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</si>
  <si>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</si>
  <si>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</si>
  <si>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</si>
  <si>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</si>
  <si>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</si>
  <si>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</si>
  <si>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</si>
  <si>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</si>
  <si>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</si>
  <si>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</si>
  <si>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</si>
  <si>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</si>
  <si>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</si>
  <si>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</si>
  <si>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</si>
  <si>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</si>
  <si>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</si>
  <si>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</si>
  <si>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</si>
  <si>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</si>
  <si>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</si>
  <si>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</si>
  <si>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</si>
  <si>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</si>
  <si>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</si>
  <si>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</si>
  <si>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</si>
  <si>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</si>
  <si>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</si>
  <si>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</si>
  <si>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</si>
  <si>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</si>
  <si>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</si>
  <si>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</si>
  <si>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</si>
  <si>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</si>
  <si>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</si>
  <si>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</si>
  <si>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</si>
  <si>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</si>
  <si>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</si>
  <si>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</si>
  <si>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</si>
  <si>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</si>
  <si>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</si>
  <si>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</si>
  <si>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</si>
  <si>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</si>
  <si>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</si>
  <si>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</si>
  <si>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</si>
  <si>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</si>
  <si>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</si>
  <si>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</si>
  <si>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</si>
  <si>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</si>
  <si>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</si>
  <si>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</si>
  <si>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</si>
  <si>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</si>
  <si>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</si>
  <si>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</si>
  <si>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</si>
  <si>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</si>
  <si>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</si>
  <si>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</si>
  <si>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</si>
  <si>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</si>
  <si>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</si>
  <si>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</si>
  <si>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</si>
  <si>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</si>
  <si>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</si>
  <si>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</si>
  <si>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</si>
  <si>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</si>
  <si>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</si>
  <si>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</si>
  <si>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</si>
  <si>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</si>
  <si>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</si>
  <si>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</si>
  <si>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</si>
  <si>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</si>
  <si>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</si>
  <si>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</si>
  <si>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</si>
  <si>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</si>
  <si>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</si>
  <si>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</si>
  <si>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</si>
  <si>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</si>
  <si>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</si>
  <si>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</si>
  <si>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</si>
  <si>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</si>
  <si>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</si>
  <si>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</si>
  <si>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</si>
  <si>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</si>
  <si>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</si>
  <si>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</si>
  <si>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</si>
  <si>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</si>
  <si>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</si>
  <si>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</si>
  <si>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</si>
  <si>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</si>
  <si>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</si>
  <si>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</si>
  <si>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</si>
  <si>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</si>
  <si>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</si>
  <si>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</si>
  <si>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</si>
  <si>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</si>
  <si>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</si>
  <si>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</si>
  <si>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</si>
  <si>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</si>
  <si>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</si>
  <si>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</si>
  <si>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</si>
  <si>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</si>
  <si>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</si>
  <si>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</si>
  <si>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</si>
  <si>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</si>
  <si>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</si>
  <si>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</si>
  <si>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</si>
  <si>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</si>
  <si>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</si>
  <si>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</si>
  <si>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</si>
  <si>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</si>
  <si>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</si>
  <si>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</si>
  <si>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</si>
  <si>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</si>
  <si>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</si>
  <si>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</si>
  <si>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</si>
  <si>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</si>
  <si>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</si>
  <si>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</si>
  <si>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</si>
  <si>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</si>
  <si>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</si>
  <si>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</si>
  <si>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</si>
  <si>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</si>
  <si>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</si>
  <si>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</si>
  <si>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</si>
  <si>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</si>
  <si>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</si>
  <si>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</si>
  <si>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</si>
  <si>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</si>
  <si>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</si>
  <si>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</si>
  <si>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</si>
  <si>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</si>
  <si>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</si>
  <si>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</si>
  <si>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</si>
  <si>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</si>
  <si>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</si>
  <si>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</si>
  <si>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</si>
  <si>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</si>
  <si>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</si>
  <si>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</si>
  <si>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</si>
  <si>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</si>
  <si>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</si>
  <si>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</si>
  <si>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</si>
  <si>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</si>
  <si>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</si>
  <si>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</si>
  <si>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</si>
  <si>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</si>
  <si>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</si>
  <si>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</si>
  <si>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</si>
  <si>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</si>
  <si>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</si>
  <si>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</si>
  <si>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</si>
  <si>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</si>
  <si>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</si>
  <si>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</si>
  <si>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</si>
  <si>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</si>
  <si>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</si>
  <si>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</si>
  <si>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</si>
  <si>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</si>
  <si>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</si>
  <si>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</si>
  <si>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</si>
  <si>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</si>
  <si>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</si>
  <si>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</si>
  <si>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</si>
  <si>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</si>
  <si>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</si>
  <si>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</si>
  <si>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</si>
  <si>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</si>
  <si>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</si>
  <si>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</si>
  <si>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</si>
  <si>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</si>
  <si>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</si>
  <si>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</si>
  <si>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</si>
  <si>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</si>
  <si>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</si>
  <si>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</si>
  <si>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</si>
  <si>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</si>
  <si>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</si>
  <si>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</si>
  <si>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</si>
  <si>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</si>
  <si>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</si>
  <si>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</si>
  <si>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</si>
  <si>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</si>
  <si>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</si>
  <si>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</si>
  <si>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</si>
  <si>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</si>
  <si>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</si>
  <si>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</si>
  <si>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</si>
  <si>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</si>
  <si>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</si>
  <si>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</si>
  <si>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</si>
  <si>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</si>
  <si>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</si>
  <si>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</si>
  <si>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</si>
  <si>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</si>
  <si>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</si>
  <si>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</si>
  <si>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</si>
  <si>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</si>
  <si>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</si>
  <si>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</si>
  <si>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</si>
  <si>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</si>
  <si>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</si>
  <si>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</si>
  <si>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</si>
  <si>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</si>
  <si>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</si>
  <si>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</si>
  <si>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</si>
  <si>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</si>
  <si>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</si>
  <si>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</si>
  <si>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</si>
  <si>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</si>
  <si>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</si>
  <si>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</si>
  <si>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</si>
  <si>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</si>
  <si>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</si>
  <si>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</si>
  <si>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</si>
  <si>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</si>
  <si>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</si>
  <si>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</si>
  <si>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</si>
  <si>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</si>
  <si>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</si>
  <si>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</si>
  <si>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</si>
  <si>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</si>
  <si>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</si>
  <si>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</si>
  <si>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</si>
  <si>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</si>
  <si>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</si>
  <si>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</si>
  <si>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</si>
  <si>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</si>
  <si>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</si>
  <si>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</si>
  <si>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</si>
  <si>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</si>
  <si>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</si>
  <si>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</si>
  <si>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</si>
  <si>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</si>
  <si>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</si>
  <si>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</si>
  <si>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</si>
  <si>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</si>
  <si>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</si>
  <si>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</si>
  <si>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</si>
  <si>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</si>
  <si>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</si>
  <si>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</si>
  <si>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</si>
  <si>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</si>
  <si>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</si>
  <si>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</si>
  <si>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</si>
  <si>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</si>
  <si>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</si>
  <si>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</si>
  <si>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</si>
  <si>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</si>
  <si>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</si>
  <si>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</si>
  <si>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</si>
  <si>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</si>
  <si>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</si>
  <si>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</si>
  <si>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</si>
  <si>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</si>
  <si>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</si>
  <si>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</si>
  <si>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</si>
  <si>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</si>
  <si>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</si>
  <si>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</si>
  <si>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</si>
  <si>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</si>
  <si>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</si>
  <si>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</si>
  <si>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</si>
  <si>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</si>
  <si>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</si>
  <si>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</si>
  <si>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</si>
  <si>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</si>
  <si>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</si>
  <si>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</si>
  <si>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</si>
  <si>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</si>
  <si>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</si>
  <si>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</si>
  <si>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</si>
  <si>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</si>
  <si>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</si>
  <si>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</si>
  <si>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</si>
  <si>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</si>
  <si>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</si>
  <si>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</si>
  <si>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</si>
  <si>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</si>
  <si>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</si>
  <si>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</si>
  <si>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</si>
  <si>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</si>
  <si>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</si>
  <si>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</si>
  <si>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</si>
  <si>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</si>
  <si>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</si>
  <si>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</si>
  <si>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</si>
  <si>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</si>
  <si>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</si>
  <si>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</si>
  <si>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</si>
  <si>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</si>
  <si>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</si>
  <si>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</si>
  <si>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</si>
  <si>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</si>
  <si>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</si>
  <si>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</si>
  <si>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</si>
  <si>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</si>
  <si>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</si>
  <si>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</si>
  <si>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</si>
  <si>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</si>
  <si>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</si>
  <si>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</si>
  <si>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</si>
  <si>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</si>
  <si>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</si>
  <si>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</si>
  <si>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</si>
  <si>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</si>
  <si>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</si>
  <si>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</si>
  <si>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</si>
  <si>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</si>
  <si>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</si>
  <si>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</si>
  <si>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</si>
  <si>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</si>
  <si>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</si>
  <si>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</si>
  <si>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</si>
  <si>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</si>
  <si>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</si>
  <si>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</si>
  <si>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</si>
  <si>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</si>
  <si>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</si>
  <si>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</si>
  <si>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</si>
  <si>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</si>
  <si>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</si>
  <si>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</si>
  <si>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</si>
  <si>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</si>
  <si>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</si>
  <si>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</si>
  <si>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</si>
  <si>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</si>
  <si>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</si>
  <si>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</si>
  <si>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</si>
  <si>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</si>
  <si>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</si>
  <si>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</si>
  <si>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</si>
  <si>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</si>
  <si>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</si>
  <si>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</si>
  <si>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</si>
  <si>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</si>
  <si>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</si>
  <si>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</si>
  <si>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</si>
  <si>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</si>
  <si>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</si>
  <si>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</si>
  <si>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</si>
  <si>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</si>
  <si>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</si>
  <si>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</si>
  <si>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</si>
  <si>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</si>
  <si>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</si>
  <si>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</si>
  <si>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</si>
  <si>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</si>
  <si>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</si>
  <si>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</si>
  <si>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</si>
  <si>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</si>
  <si>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</si>
  <si>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</si>
  <si>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</si>
  <si>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</si>
  <si>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</si>
  <si>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</si>
  <si>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</si>
  <si>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</si>
  <si>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</si>
  <si>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</si>
  <si>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</si>
  <si>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</si>
  <si>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</si>
  <si>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</si>
  <si>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</si>
  <si>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</si>
  <si>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</si>
  <si>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</si>
  <si>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</si>
  <si>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</si>
  <si>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</si>
  <si>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</si>
  <si>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</si>
  <si>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</si>
  <si>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</si>
  <si>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</si>
  <si>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</si>
  <si>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</si>
  <si>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</si>
  <si>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</si>
  <si>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</si>
  <si>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</si>
  <si>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</si>
  <si>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</si>
  <si>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</si>
  <si>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</si>
  <si>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</si>
  <si>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</si>
  <si>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</si>
  <si>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</si>
  <si>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</si>
  <si>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</si>
  <si>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</si>
  <si>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</si>
  <si>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</si>
  <si>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</si>
  <si>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</si>
  <si>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</si>
  <si>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</si>
  <si>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</si>
  <si>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</si>
  <si>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</si>
  <si>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</si>
  <si>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</si>
  <si>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</si>
  <si>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</si>
  <si>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</si>
  <si>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</si>
  <si>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</si>
  <si>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</si>
  <si>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</si>
  <si>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</si>
  <si>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</si>
  <si>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</si>
  <si>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</si>
  <si>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</si>
  <si>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</si>
  <si>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</si>
  <si>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</si>
  <si>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</si>
  <si>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</si>
  <si>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</si>
  <si>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</si>
  <si>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</si>
  <si>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</si>
  <si>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</si>
  <si>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</si>
  <si>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</si>
  <si>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</si>
  <si>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</si>
  <si>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</si>
  <si>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</si>
  <si>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</si>
  <si>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</si>
  <si>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</si>
  <si>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</si>
  <si>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</si>
  <si>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</si>
  <si>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</si>
  <si>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</si>
  <si>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</si>
  <si>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</si>
  <si>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</si>
  <si>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</si>
  <si>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</si>
  <si>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</si>
  <si>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</si>
  <si>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</si>
  <si>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</si>
  <si>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</si>
  <si>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</si>
  <si>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</si>
  <si>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</si>
  <si>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</si>
  <si>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</si>
  <si>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</si>
  <si>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</si>
  <si>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</si>
  <si>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</si>
  <si>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</si>
  <si>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</si>
  <si>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</si>
  <si>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</si>
  <si>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</si>
  <si>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</si>
  <si>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</si>
  <si>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</si>
  <si>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</si>
  <si>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</si>
  <si>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</si>
  <si>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</si>
  <si>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</si>
  <si>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</si>
  <si>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</si>
  <si>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</si>
  <si>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</si>
  <si>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</si>
  <si>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</si>
  <si>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</si>
  <si>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</si>
  <si>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</si>
  <si>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</si>
  <si>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</si>
  <si>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</si>
  <si>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</si>
  <si>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</si>
  <si>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</si>
  <si>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</si>
  <si>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</si>
  <si>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</si>
  <si>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</si>
  <si>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</si>
  <si>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</si>
  <si>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</si>
  <si>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</si>
  <si>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</si>
  <si>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</si>
  <si>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</si>
  <si>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</si>
  <si>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</si>
  <si>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</si>
  <si>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</si>
  <si>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</si>
  <si>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</si>
  <si>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</si>
  <si>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</si>
  <si>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</si>
  <si>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</si>
  <si>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</si>
  <si>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</si>
  <si>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</si>
  <si>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</si>
  <si>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</si>
  <si>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</si>
  <si>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</si>
  <si>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</si>
  <si>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</si>
  <si>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</si>
  <si>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</si>
  <si>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</si>
  <si>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</si>
  <si>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</si>
  <si>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</si>
  <si>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</si>
  <si>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</si>
  <si>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</si>
  <si>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</si>
  <si>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</si>
  <si>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</si>
  <si>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</si>
  <si>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</si>
  <si>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</si>
  <si>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</si>
  <si>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</si>
  <si>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</si>
  <si>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</si>
  <si>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</si>
  <si>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</si>
  <si>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</si>
  <si>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</si>
  <si>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</si>
  <si>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</si>
  <si>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</si>
  <si>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</si>
  <si>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</si>
  <si>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</si>
  <si>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</si>
  <si>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</si>
  <si>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</si>
  <si>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</si>
  <si>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</si>
  <si>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</si>
  <si>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</si>
  <si>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</si>
  <si>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</si>
  <si>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</si>
  <si>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</si>
  <si>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</si>
  <si>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</si>
  <si>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</si>
  <si>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</si>
  <si>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</si>
  <si>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</si>
  <si>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</si>
  <si>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</si>
  <si>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</si>
  <si>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</si>
  <si>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</si>
  <si>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</si>
  <si>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</si>
  <si>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</si>
  <si>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</si>
  <si>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</si>
  <si>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</si>
  <si>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</si>
  <si>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</si>
  <si>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</si>
  <si>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</si>
  <si>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</si>
  <si>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</si>
  <si>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</si>
  <si>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</si>
  <si>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</si>
  <si>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</si>
  <si>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</si>
  <si>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</si>
  <si>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</si>
  <si>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</si>
  <si>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</si>
  <si>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</si>
  <si>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</si>
  <si>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</si>
  <si>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</si>
  <si>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</si>
  <si>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</si>
  <si>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</si>
  <si>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</si>
  <si>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</si>
  <si>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</si>
  <si>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</si>
  <si>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</si>
  <si>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</si>
  <si>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</si>
  <si>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</si>
  <si>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</si>
  <si>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</si>
  <si>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</si>
  <si>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</si>
  <si>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</si>
  <si>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</si>
  <si>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</si>
  <si>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</si>
  <si>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</si>
  <si>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</si>
  <si>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</si>
  <si>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</si>
  <si>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</si>
  <si>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</si>
  <si>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</si>
  <si>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</si>
  <si>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</si>
  <si>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</si>
  <si>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</si>
  <si>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</si>
  <si>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</si>
  <si>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</si>
  <si>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</si>
  <si>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</si>
  <si>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</si>
  <si>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</si>
  <si>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</si>
  <si>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</si>
  <si>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</si>
  <si>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</si>
  <si>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</si>
  <si>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</si>
  <si>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</si>
  <si>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</si>
  <si>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</si>
  <si>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</si>
  <si>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</si>
  <si>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</si>
  <si>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</si>
  <si>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</si>
  <si>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</si>
  <si>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</si>
  <si>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</si>
  <si>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</si>
  <si>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</si>
  <si>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</si>
  <si>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</si>
  <si>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</si>
  <si>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</si>
  <si>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</si>
  <si>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</si>
  <si>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</si>
  <si>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</si>
  <si>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</si>
  <si>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</si>
  <si>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</si>
  <si>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</si>
  <si>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</si>
  <si>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</si>
  <si>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</si>
  <si>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</si>
  <si>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</si>
  <si>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</si>
  <si>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</si>
  <si>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</si>
  <si>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</si>
  <si>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</si>
  <si>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</si>
  <si>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</si>
  <si>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</si>
  <si>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</si>
  <si>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</si>
  <si>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</si>
  <si>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</si>
  <si>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</si>
  <si>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</si>
  <si>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</si>
  <si>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</si>
  <si>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</si>
  <si>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</si>
  <si>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</si>
  <si>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</si>
  <si>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</si>
  <si>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</si>
  <si>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</si>
  <si>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</si>
  <si>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</si>
  <si>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</si>
  <si>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</si>
  <si>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</si>
  <si>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</si>
  <si>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</si>
  <si>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</si>
  <si>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</si>
  <si>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</si>
  <si>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</si>
  <si>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</si>
  <si>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</si>
  <si>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</si>
  <si>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</si>
  <si>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</si>
  <si>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</si>
  <si>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</si>
  <si>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</si>
  <si>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</si>
  <si>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</si>
  <si>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</si>
  <si>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</si>
  <si>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</si>
  <si>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</si>
  <si>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</si>
  <si>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</si>
  <si>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</si>
  <si>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</si>
  <si>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</si>
  <si>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</si>
  <si>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</si>
  <si>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</si>
  <si>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</si>
  <si>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</si>
  <si>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</si>
  <si>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</si>
  <si>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</si>
  <si>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</si>
  <si>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</si>
  <si>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</si>
  <si>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</si>
  <si>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</si>
  <si>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</si>
  <si>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</si>
  <si>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</si>
  <si>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</si>
  <si>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</si>
  <si>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</si>
  <si>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</si>
  <si>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</si>
  <si>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</si>
  <si>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</si>
  <si>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</si>
  <si>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</si>
  <si>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</si>
  <si>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</si>
  <si>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</si>
  <si>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</si>
  <si>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</si>
  <si>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</si>
  <si>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</si>
  <si>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</si>
  <si>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</si>
  <si>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</si>
  <si>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</si>
  <si>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</si>
  <si>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</si>
  <si>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</si>
  <si>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</si>
  <si>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</si>
  <si>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</si>
  <si>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</si>
  <si>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</si>
  <si>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</si>
  <si>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</si>
  <si>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</si>
  <si>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</si>
  <si>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</si>
  <si>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</si>
  <si>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</si>
  <si>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</si>
  <si>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</si>
  <si>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</si>
  <si>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</si>
  <si>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</si>
  <si>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</si>
  <si>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</si>
  <si>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</si>
  <si>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</si>
  <si>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</si>
  <si>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</si>
  <si>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</si>
  <si>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</si>
  <si>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</si>
  <si>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</si>
  <si>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</si>
  <si>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</si>
  <si>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</si>
  <si>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</si>
  <si>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</si>
  <si>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</si>
  <si>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</si>
  <si>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</si>
  <si>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</si>
  <si>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</si>
  <si>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</si>
  <si>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</si>
  <si>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</si>
  <si>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</si>
  <si>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</si>
  <si>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</si>
  <si>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</si>
  <si>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</si>
  <si>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</si>
  <si>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</si>
  <si>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</si>
  <si>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</si>
  <si>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</si>
  <si>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</si>
  <si>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</si>
  <si>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</si>
  <si>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</si>
  <si>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</si>
  <si>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</si>
  <si>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</si>
  <si>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</si>
  <si>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</si>
  <si>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</si>
  <si>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</si>
  <si>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</si>
  <si>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</si>
  <si>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</si>
  <si>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</si>
  <si>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</si>
  <si>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</si>
  <si>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</si>
  <si>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</si>
  <si>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</si>
  <si>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</si>
  <si>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</si>
  <si>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</si>
  <si>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</si>
  <si>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</si>
  <si>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</si>
  <si>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</si>
  <si>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</si>
  <si>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</si>
  <si>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</si>
  <si>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</si>
  <si>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</si>
  <si>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</si>
  <si>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</si>
  <si>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</si>
  <si>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</si>
  <si>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</si>
  <si>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</si>
  <si>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</si>
  <si>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</si>
  <si>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</si>
  <si>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</si>
  <si>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</si>
  <si>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</si>
  <si>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</si>
  <si>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</si>
  <si>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</si>
  <si>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</si>
  <si>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</si>
  <si>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</si>
  <si>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</si>
  <si>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</si>
  <si>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</si>
  <si>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</si>
  <si>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</si>
  <si>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</si>
  <si>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</si>
  <si>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</si>
  <si>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</si>
  <si>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</si>
  <si>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</si>
  <si>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</si>
  <si>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</si>
  <si>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</si>
  <si>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</si>
  <si>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</si>
  <si>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</si>
  <si>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</si>
  <si>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</si>
  <si>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</si>
  <si>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</si>
  <si>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</si>
  <si>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</si>
  <si>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</si>
  <si>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</si>
  <si>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</si>
  <si>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</si>
  <si>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</si>
  <si>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</si>
  <si>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</si>
  <si>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</si>
  <si>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</si>
  <si>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</si>
  <si>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</si>
  <si>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</si>
  <si>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</si>
  <si>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</si>
  <si>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</si>
  <si>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</si>
  <si>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</si>
  <si>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</si>
  <si>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</si>
  <si>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</si>
  <si>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</si>
  <si>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</si>
  <si>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</si>
  <si>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</si>
  <si>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</si>
  <si>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</si>
  <si>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</si>
  <si>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</si>
  <si>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</si>
  <si>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</si>
  <si>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</si>
  <si>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</si>
  <si>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</si>
  <si>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</si>
  <si>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</si>
  <si>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</si>
  <si>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</si>
  <si>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</si>
  <si>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</si>
  <si>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</si>
  <si>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</si>
  <si>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</si>
  <si>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</si>
  <si>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</si>
  <si>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</si>
  <si>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</si>
  <si>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</si>
  <si>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</si>
  <si>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</si>
  <si>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</si>
  <si>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</si>
  <si>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</si>
  <si>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</si>
  <si>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</si>
  <si>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</si>
  <si>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</si>
  <si>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</si>
  <si>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</si>
  <si>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</si>
  <si>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</si>
  <si>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</si>
  <si>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</si>
  <si>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</si>
  <si>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</si>
  <si>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</si>
  <si>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</si>
  <si>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</si>
  <si>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</si>
  <si>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</si>
  <si>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</si>
  <si>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</si>
  <si>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</si>
  <si>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</si>
  <si>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</si>
  <si>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</si>
  <si>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</si>
  <si>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</si>
  <si>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</si>
  <si>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</si>
  <si>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</si>
  <si>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</si>
  <si>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</si>
  <si>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</si>
  <si>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</si>
  <si>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</si>
  <si>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</si>
  <si>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</si>
  <si>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</si>
  <si>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</si>
  <si>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</si>
  <si>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</si>
  <si>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</si>
  <si>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</si>
  <si>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</si>
  <si>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</si>
  <si>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</si>
  <si>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</si>
  <si>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</si>
  <si>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</si>
  <si>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</si>
  <si>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</si>
  <si>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</si>
  <si>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</si>
  <si>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</si>
  <si>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</si>
  <si>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</si>
  <si>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</si>
  <si>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</si>
  <si>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</si>
  <si>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</si>
  <si>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</si>
  <si>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</si>
  <si>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</si>
  <si>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</si>
  <si>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</si>
  <si>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</si>
  <si>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</si>
  <si>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</si>
  <si>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</si>
  <si>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</si>
  <si>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</si>
  <si>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</si>
  <si>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</si>
  <si>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</si>
  <si>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</si>
  <si>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</si>
  <si>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</si>
  <si>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</si>
  <si>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</si>
  <si>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</si>
  <si>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</si>
  <si>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</si>
  <si>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</si>
  <si>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</si>
  <si>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</si>
  <si>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</si>
  <si>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</si>
  <si>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</si>
  <si>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</si>
  <si>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</si>
  <si>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</si>
  <si>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</si>
  <si>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</si>
  <si>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</si>
  <si>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</si>
  <si>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</si>
  <si>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</si>
  <si>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</si>
  <si>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</si>
  <si>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</si>
  <si>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</si>
  <si>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</si>
  <si>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</si>
  <si>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</si>
  <si>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</si>
  <si>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</si>
  <si>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</si>
  <si>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</si>
  <si>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</si>
  <si>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</si>
  <si>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</si>
  <si>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</si>
  <si>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</si>
  <si>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</si>
  <si>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</si>
  <si>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</si>
  <si>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</si>
  <si>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</si>
  <si>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</si>
  <si>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</si>
  <si>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</si>
  <si>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</si>
  <si>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</si>
  <si>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</si>
  <si>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</si>
  <si>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</si>
  <si>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</si>
  <si>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</si>
  <si>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</si>
  <si>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</si>
  <si>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</si>
  <si>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</si>
  <si>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</si>
  <si>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</si>
  <si>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</si>
  <si>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</si>
  <si>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</si>
  <si>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</si>
  <si>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</si>
  <si>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</si>
  <si>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</si>
  <si>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</si>
  <si>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</si>
  <si>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</si>
  <si>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</si>
  <si>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</si>
  <si>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</si>
  <si>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</si>
  <si>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</si>
  <si>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</si>
  <si>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</si>
  <si>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</si>
  <si>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</si>
  <si>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</si>
  <si>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</si>
  <si>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</si>
  <si>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</si>
  <si>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</si>
  <si>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</si>
  <si>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</si>
  <si>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</si>
  <si>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</si>
  <si>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</si>
  <si>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</si>
  <si>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</si>
  <si>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</si>
  <si>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</si>
  <si>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</si>
  <si>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</si>
  <si>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</si>
  <si>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</si>
  <si>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</si>
  <si>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</si>
  <si>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</si>
  <si>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</si>
  <si>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</si>
  <si>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</si>
  <si>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</si>
  <si>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</si>
  <si>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</si>
  <si>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</si>
  <si>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</si>
  <si>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</si>
  <si>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</si>
  <si>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</si>
  <si>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</si>
  <si>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</si>
  <si>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</si>
  <si>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</si>
  <si>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</si>
  <si>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</si>
  <si>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</si>
  <si>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</si>
  <si>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</si>
  <si>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</si>
  <si>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</si>
  <si>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</si>
  <si>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</si>
  <si>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</si>
  <si>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</si>
  <si>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</si>
  <si>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</si>
  <si>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</si>
  <si>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</si>
  <si>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</si>
  <si>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</si>
  <si>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</si>
  <si>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</si>
  <si>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</si>
  <si>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</si>
  <si>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</si>
  <si>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</si>
  <si>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</si>
  <si>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</si>
  <si>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</si>
  <si>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</si>
  <si>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</si>
  <si>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</si>
  <si>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</si>
  <si>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</si>
  <si>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</si>
  <si>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</si>
  <si>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</si>
  <si>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</si>
  <si>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</si>
  <si>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</si>
  <si>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</si>
  <si>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</si>
  <si>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</si>
  <si>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</si>
  <si>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</si>
  <si>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</si>
  <si>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</si>
  <si>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</si>
  <si>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</si>
  <si>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</si>
  <si>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</si>
  <si>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</si>
  <si>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</si>
  <si>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</si>
  <si>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</si>
  <si>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</si>
  <si>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</si>
  <si>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</si>
  <si>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</si>
  <si>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</si>
  <si>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</si>
  <si>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</si>
  <si>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</si>
  <si>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</si>
  <si>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</si>
  <si>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</si>
  <si>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</si>
  <si>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</si>
  <si>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</si>
  <si>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</si>
  <si>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</si>
  <si>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</si>
  <si>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</si>
  <si>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</si>
  <si>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</si>
  <si>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</si>
  <si>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</si>
  <si>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</si>
  <si>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</si>
  <si>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</si>
  <si>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</si>
  <si>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</si>
  <si>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</si>
  <si>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</si>
  <si>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</si>
  <si>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</si>
  <si>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</si>
  <si>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</si>
  <si>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</si>
  <si>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</si>
  <si>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</si>
  <si>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</si>
  <si>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</si>
  <si>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</si>
  <si>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</si>
  <si>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</si>
  <si>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</si>
  <si>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</si>
  <si>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</si>
  <si>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</si>
  <si>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</si>
  <si>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</si>
  <si>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</si>
  <si>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</si>
  <si>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</si>
  <si>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</si>
  <si>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</si>
  <si>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</si>
  <si>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</si>
  <si>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</si>
  <si>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</si>
  <si>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</si>
  <si>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</si>
  <si>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</si>
  <si>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</si>
  <si>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</si>
  <si>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</si>
  <si>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</si>
  <si>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</si>
  <si>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</si>
  <si>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</si>
  <si>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</si>
  <si>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</si>
  <si>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</si>
  <si>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</si>
  <si>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</si>
  <si>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</si>
  <si>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</si>
  <si>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</si>
  <si>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</si>
  <si>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</si>
  <si>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</si>
  <si>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</si>
  <si>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</si>
  <si>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</si>
  <si>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</si>
  <si>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</si>
  <si>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</si>
  <si>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</si>
  <si>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</si>
  <si>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</si>
  <si>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</si>
  <si>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</si>
  <si>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</si>
  <si>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</si>
  <si>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</si>
  <si>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</si>
  <si>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</si>
  <si>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</si>
  <si>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</si>
  <si>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</si>
  <si>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</si>
  <si>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</si>
  <si>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</si>
  <si>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</si>
  <si>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</si>
  <si>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</si>
  <si>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</si>
  <si>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</si>
  <si>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</si>
  <si>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</si>
  <si>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</si>
  <si>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</si>
  <si>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</si>
  <si>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</si>
  <si>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</si>
  <si>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</si>
  <si>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</si>
  <si>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</si>
  <si>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</si>
  <si>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</si>
  <si>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</si>
  <si>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</si>
  <si>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</si>
  <si>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</si>
  <si>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</si>
  <si>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</si>
  <si>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</si>
  <si>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</si>
  <si>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</si>
  <si>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</si>
  <si>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</si>
  <si>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</si>
  <si>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</si>
  <si>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</si>
  <si>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</si>
  <si>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</si>
  <si>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</si>
  <si>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</si>
  <si>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</si>
  <si>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</si>
  <si>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</si>
  <si>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</si>
  <si>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</si>
  <si>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</si>
  <si>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</si>
  <si>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</si>
  <si>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</si>
  <si>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</si>
  <si>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</si>
  <si>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</si>
  <si>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</si>
  <si>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</si>
  <si>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</si>
  <si>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</si>
  <si>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</si>
  <si>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</si>
  <si>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</si>
  <si>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</si>
  <si>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</si>
  <si>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</si>
  <si>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</si>
  <si>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</si>
  <si>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</si>
  <si>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</si>
  <si>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</si>
  <si>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</si>
  <si>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</si>
  <si>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</si>
  <si>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</si>
  <si>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</si>
  <si>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</si>
  <si>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</si>
  <si>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</si>
  <si>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</si>
  <si>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</si>
  <si>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</si>
  <si>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</si>
  <si>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</si>
  <si>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</si>
  <si>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</si>
  <si>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</si>
  <si>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</si>
  <si>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</si>
  <si>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</si>
  <si>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</si>
  <si>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</si>
  <si>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</si>
  <si>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</si>
  <si>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</si>
  <si>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</si>
  <si>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</si>
  <si>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</si>
  <si>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</si>
  <si>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</si>
  <si>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</si>
  <si>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</si>
  <si>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</si>
  <si>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</si>
  <si>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</si>
  <si>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</si>
  <si>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</si>
  <si>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</si>
  <si>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</si>
  <si>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</si>
  <si>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</si>
  <si>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</si>
  <si>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</si>
  <si>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</si>
  <si>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</si>
  <si>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</si>
  <si>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</si>
  <si>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</si>
  <si>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</si>
  <si>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</si>
  <si>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</si>
  <si>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</si>
  <si>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</si>
  <si>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</si>
  <si>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</si>
  <si>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</si>
  <si>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</si>
  <si>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</si>
  <si>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</si>
  <si>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</si>
  <si>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</si>
  <si>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</si>
  <si>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</si>
  <si>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</si>
  <si>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</si>
  <si>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</si>
  <si>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</si>
  <si>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</si>
  <si>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</si>
  <si>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</si>
  <si>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</si>
  <si>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</si>
  <si>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</si>
  <si>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</si>
  <si>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</si>
  <si>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</si>
  <si>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</si>
  <si>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</si>
  <si>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</si>
  <si>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</si>
  <si>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</si>
  <si>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</si>
  <si>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</si>
  <si>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</si>
  <si>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</si>
  <si>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</si>
  <si>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</si>
  <si>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</si>
  <si>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</si>
  <si>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</si>
  <si>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</si>
  <si>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</si>
  <si>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</si>
  <si>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</si>
  <si>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</si>
  <si>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</si>
  <si>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</si>
  <si>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</si>
  <si>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</si>
  <si>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</si>
  <si>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</si>
  <si>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</si>
  <si>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</si>
  <si>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</si>
  <si>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</si>
  <si>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</si>
  <si>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</si>
  <si>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</si>
  <si>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</si>
  <si>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</si>
  <si>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</si>
  <si>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</si>
  <si>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</si>
  <si>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</si>
  <si>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</si>
  <si>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</si>
  <si>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</si>
  <si>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</si>
  <si>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</si>
  <si>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</si>
  <si>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</si>
  <si>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</si>
  <si>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</si>
  <si>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</si>
  <si>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</si>
  <si>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</si>
  <si>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</si>
  <si>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</si>
  <si>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</si>
  <si>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</si>
  <si>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</si>
  <si>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</si>
  <si>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</si>
  <si>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</si>
  <si>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</si>
  <si>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</si>
  <si>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</si>
  <si>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</si>
  <si>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</si>
  <si>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</si>
  <si>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</si>
  <si>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</si>
  <si>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</si>
  <si>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</si>
  <si>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</si>
  <si>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</si>
  <si>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</si>
  <si>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</si>
  <si>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</si>
  <si>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</si>
  <si>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</si>
  <si>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</si>
  <si>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</si>
  <si>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</si>
  <si>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</si>
  <si>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</si>
  <si>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</si>
  <si>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</si>
  <si>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</si>
  <si>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</si>
  <si>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</si>
  <si>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</si>
  <si>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</si>
  <si>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</si>
  <si>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</si>
  <si>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</si>
  <si>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</si>
  <si>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</si>
  <si>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</si>
  <si>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</si>
  <si>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</si>
  <si>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</si>
  <si>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</si>
  <si>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</si>
  <si>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</si>
  <si>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</si>
  <si>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</si>
  <si>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</si>
  <si>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</si>
  <si>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</si>
  <si>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</si>
  <si>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</si>
  <si>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</si>
  <si>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</si>
  <si>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</si>
  <si>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</si>
  <si>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</si>
  <si>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</si>
  <si>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</si>
  <si>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</si>
  <si>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</si>
  <si>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</si>
  <si>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</si>
  <si>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</si>
  <si>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</si>
  <si>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</si>
  <si>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</si>
  <si>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</si>
  <si>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</si>
  <si>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</si>
  <si>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</si>
  <si>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</si>
  <si>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</si>
  <si>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</si>
  <si>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</si>
  <si>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</si>
  <si>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</si>
  <si>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</si>
  <si>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</si>
  <si>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</si>
  <si>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</si>
  <si>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</si>
  <si>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</si>
  <si>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</si>
  <si>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</si>
  <si>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</si>
  <si>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</si>
  <si>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</si>
  <si>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</si>
  <si>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</si>
  <si>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</si>
  <si>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</si>
  <si>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</si>
  <si>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</si>
  <si>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</si>
  <si>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</si>
  <si>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</si>
  <si>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</si>
  <si>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</si>
  <si>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</si>
  <si>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</si>
  <si>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</si>
  <si>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</si>
  <si>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</si>
  <si>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</si>
  <si>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</si>
  <si>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</si>
  <si>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</si>
  <si>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</si>
  <si>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</si>
  <si>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</si>
  <si>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</si>
  <si>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</si>
  <si>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</si>
  <si>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</si>
  <si>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</si>
  <si>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</si>
  <si>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</si>
  <si>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</si>
  <si>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</si>
  <si>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</si>
  <si>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</si>
  <si>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</si>
  <si>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</si>
  <si>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</si>
  <si>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</si>
  <si>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</si>
  <si>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</si>
  <si>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</si>
  <si>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</si>
  <si>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</si>
  <si>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</si>
  <si>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</si>
  <si>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</si>
  <si>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</si>
  <si>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</si>
  <si>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</si>
  <si>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</si>
  <si>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</si>
  <si>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</si>
  <si>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</si>
  <si>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</si>
  <si>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</si>
  <si>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</si>
  <si>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</si>
  <si>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</si>
  <si>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</si>
  <si>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</si>
  <si>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</si>
  <si>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</si>
  <si>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</si>
  <si>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</si>
  <si>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</si>
  <si>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</si>
  <si>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</si>
  <si>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</si>
  <si>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</si>
  <si>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</si>
  <si>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</si>
  <si>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</si>
  <si>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</si>
  <si>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</si>
  <si>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</si>
  <si>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</si>
  <si>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</si>
  <si>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</si>
  <si>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</si>
  <si>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</si>
  <si>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</si>
  <si>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</si>
  <si>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</si>
  <si>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</si>
  <si>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</si>
  <si>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</si>
  <si>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</si>
  <si>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</si>
  <si>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</si>
  <si>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</si>
  <si>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</si>
  <si>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</si>
  <si>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</si>
  <si>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</si>
  <si>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</si>
  <si>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</si>
  <si>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</si>
  <si>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</si>
  <si>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</si>
  <si>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</si>
  <si>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</si>
  <si>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</si>
  <si>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</si>
  <si>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</si>
  <si>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</si>
  <si>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</si>
  <si>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</si>
  <si>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</si>
  <si>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</si>
  <si>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</si>
  <si>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</si>
  <si>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</si>
  <si>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</si>
  <si>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</si>
  <si>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</si>
  <si>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</si>
  <si>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</si>
  <si>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</si>
  <si>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</si>
  <si>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</si>
  <si>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</si>
  <si>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</si>
  <si>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</si>
  <si>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</si>
  <si>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</si>
  <si>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</si>
  <si>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</si>
  <si>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</si>
  <si>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</si>
  <si>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</si>
  <si>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</si>
  <si>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</si>
  <si>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</si>
  <si>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</si>
  <si>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</si>
  <si>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</si>
  <si>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</si>
  <si>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</si>
  <si>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</si>
  <si>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</si>
  <si>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</si>
  <si>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</si>
  <si>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</si>
  <si>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</si>
  <si>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</si>
  <si>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</si>
  <si>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</si>
  <si>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</si>
  <si>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</si>
  <si>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</si>
  <si>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</si>
  <si>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</si>
  <si>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</si>
  <si>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</si>
  <si>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</si>
  <si>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</si>
  <si>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</si>
  <si>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</si>
  <si>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</si>
  <si>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</si>
  <si>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</si>
  <si>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</si>
  <si>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</si>
  <si>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</si>
  <si>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</si>
  <si>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</si>
  <si>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</si>
  <si>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</si>
  <si>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</si>
  <si>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</si>
  <si>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</si>
  <si>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</si>
  <si>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</si>
  <si>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</si>
  <si>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</si>
  <si>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</si>
  <si>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</si>
  <si>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</si>
  <si>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</si>
  <si>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</si>
  <si>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</si>
  <si>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</si>
  <si>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</si>
  <si>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</si>
  <si>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</si>
  <si>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</si>
  <si>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</si>
  <si>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</si>
  <si>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</si>
  <si>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</si>
  <si>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</si>
  <si>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</si>
  <si>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</si>
  <si>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</si>
  <si>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</si>
  <si>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</si>
  <si>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</si>
  <si>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</si>
  <si>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</si>
  <si>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</si>
  <si>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</si>
  <si>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</si>
  <si>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</si>
  <si>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</si>
  <si>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</si>
  <si>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</si>
  <si>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</si>
  <si>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</si>
  <si>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</si>
  <si>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</si>
  <si>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</si>
  <si>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</si>
  <si>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</si>
  <si>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</si>
  <si>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</si>
  <si>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</si>
  <si>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</si>
  <si>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</si>
  <si>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</si>
  <si>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</si>
  <si>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</si>
  <si>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</si>
  <si>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</si>
  <si>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</si>
  <si>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</si>
  <si>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</si>
  <si>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</si>
  <si>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</si>
  <si>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</si>
  <si>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</si>
  <si>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</si>
  <si>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</si>
  <si>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</si>
  <si>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</si>
  <si>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</si>
  <si>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</si>
  <si>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</si>
  <si>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</si>
  <si>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</si>
  <si>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</si>
  <si>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</si>
  <si>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</si>
  <si>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</si>
  <si>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</si>
  <si>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</si>
  <si>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</si>
  <si>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</si>
  <si>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</si>
  <si>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</si>
  <si>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</si>
  <si>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</si>
  <si>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</si>
  <si>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</si>
  <si>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</si>
  <si>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</si>
  <si>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</si>
  <si>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</si>
  <si>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</si>
  <si>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</si>
  <si>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</si>
  <si>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</si>
  <si>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</si>
  <si>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</si>
  <si>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</si>
  <si>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</si>
  <si>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</si>
  <si>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</si>
  <si>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</si>
  <si>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</si>
  <si>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</si>
  <si>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</si>
  <si>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</si>
  <si>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</si>
  <si>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</si>
  <si>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</si>
  <si>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</si>
  <si>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</si>
  <si>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</si>
  <si>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</si>
  <si>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</si>
  <si>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</si>
  <si>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</si>
  <si>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</si>
  <si>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</si>
  <si>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</si>
  <si>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</si>
  <si>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</si>
  <si>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</si>
  <si>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</si>
  <si>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</si>
  <si>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</si>
  <si>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</si>
  <si>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</si>
  <si>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</si>
  <si>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</si>
  <si>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</si>
  <si>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</si>
  <si>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</si>
  <si>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</si>
  <si>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</si>
  <si>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</si>
  <si>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</si>
  <si>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</si>
  <si>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</si>
  <si>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</si>
  <si>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</si>
  <si>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</si>
  <si>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</si>
  <si>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</si>
  <si>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</si>
  <si>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</si>
  <si>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</si>
  <si>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</si>
  <si>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</si>
  <si>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</si>
  <si>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</si>
  <si>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</si>
  <si>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</si>
  <si>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</si>
  <si>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</si>
  <si>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</si>
  <si>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</si>
  <si>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</si>
  <si>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</si>
  <si>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</si>
  <si>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</si>
  <si>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</si>
  <si>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</si>
  <si>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</si>
  <si>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</si>
  <si>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</si>
  <si>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</si>
  <si>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</si>
  <si>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</si>
  <si>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</si>
  <si>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</si>
  <si>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</si>
  <si>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</si>
  <si>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</si>
  <si>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</si>
  <si>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</si>
  <si>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</si>
  <si>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</si>
  <si>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</si>
  <si>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</si>
  <si>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</si>
  <si>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</si>
  <si>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</si>
  <si>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</si>
  <si>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</si>
  <si>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</si>
  <si>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</si>
  <si>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</si>
  <si>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</si>
  <si>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</si>
  <si>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</si>
  <si>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</si>
  <si>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</si>
  <si>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</si>
  <si>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</si>
  <si>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</si>
  <si>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</si>
  <si>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</si>
  <si>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</si>
  <si>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</si>
  <si>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</si>
  <si>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</si>
  <si>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</si>
  <si>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</si>
  <si>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</si>
  <si>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</si>
  <si>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</si>
  <si>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</si>
  <si>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</si>
  <si>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</si>
  <si>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</si>
  <si>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</si>
  <si>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</si>
  <si>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</si>
  <si>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</si>
  <si>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</si>
  <si>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</si>
  <si>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</si>
  <si>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</si>
  <si>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</si>
  <si>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</si>
  <si>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</si>
  <si>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</si>
  <si>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</si>
  <si>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</si>
  <si>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</si>
  <si>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</si>
  <si>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</si>
  <si>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</si>
  <si>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</si>
  <si>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</si>
  <si>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</si>
  <si>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</si>
  <si>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</si>
  <si>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</si>
  <si>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</si>
  <si>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</si>
  <si>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</si>
  <si>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</si>
  <si>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</si>
  <si>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</si>
  <si>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</si>
  <si>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</si>
  <si>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</si>
  <si>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</si>
  <si>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</si>
  <si>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</si>
  <si>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</si>
  <si>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</si>
  <si>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</si>
  <si>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</si>
  <si>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</si>
  <si>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</si>
  <si>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</si>
  <si>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</si>
  <si>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</si>
  <si>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</si>
  <si>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</si>
  <si>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</si>
  <si>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</si>
  <si>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</si>
  <si>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</si>
  <si>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</si>
  <si>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</si>
  <si>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</si>
  <si>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</si>
  <si>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</si>
  <si>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</si>
  <si>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</si>
  <si>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</si>
  <si>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</si>
  <si>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</si>
  <si>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</si>
  <si>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</si>
  <si>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</si>
  <si>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</si>
  <si>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</si>
  <si>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</si>
  <si>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</si>
  <si>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</si>
  <si>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</si>
  <si>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</si>
  <si>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</si>
  <si>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</si>
  <si>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</si>
  <si>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</si>
  <si>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</si>
  <si>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</si>
  <si>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</si>
  <si>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</si>
  <si>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</si>
  <si>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</si>
  <si>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</si>
  <si>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</si>
  <si>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</si>
  <si>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</si>
  <si>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</si>
  <si>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</si>
  <si>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</si>
  <si>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</si>
  <si>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</si>
  <si>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</si>
  <si>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</si>
  <si>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</si>
  <si>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</si>
  <si>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</si>
  <si>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</si>
  <si>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</si>
  <si>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</si>
  <si>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</si>
  <si>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</si>
  <si>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</si>
  <si>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</si>
  <si>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</si>
  <si>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</si>
  <si>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</si>
  <si>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</si>
  <si>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</si>
  <si>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</si>
  <si>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</si>
  <si>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</si>
  <si>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</si>
  <si>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</si>
  <si>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</si>
  <si>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</si>
  <si>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</si>
  <si>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</si>
  <si>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</si>
  <si>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</si>
  <si>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</si>
  <si>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</si>
  <si>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</si>
  <si>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</si>
  <si>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</si>
  <si>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</si>
  <si>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</si>
  <si>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</si>
  <si>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</si>
  <si>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</si>
  <si>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</si>
  <si>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</si>
  <si>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</si>
  <si>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</si>
  <si>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</si>
  <si>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</si>
  <si>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</si>
  <si>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</si>
  <si>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</si>
  <si>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</si>
  <si>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</si>
  <si>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</si>
  <si>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</si>
  <si>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</si>
  <si>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</si>
  <si>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</si>
  <si>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</si>
  <si>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</si>
  <si>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</si>
  <si>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</si>
  <si>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</si>
  <si>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</si>
  <si>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</si>
  <si>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</si>
  <si>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</si>
  <si>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</si>
  <si>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</si>
  <si>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</si>
  <si>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</si>
  <si>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</si>
  <si>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</si>
  <si>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</si>
  <si>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</si>
  <si>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</si>
  <si>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</si>
  <si>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</si>
  <si>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</si>
  <si>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</si>
  <si>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</si>
  <si>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</si>
  <si>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</si>
  <si>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</si>
  <si>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</si>
  <si>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</si>
  <si>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</si>
  <si>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</si>
  <si>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</si>
  <si>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</si>
  <si>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</si>
  <si>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</si>
  <si>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</si>
  <si>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</si>
  <si>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</si>
  <si>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</si>
  <si>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</si>
  <si>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</si>
  <si>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</si>
  <si>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</si>
  <si>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</si>
  <si>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</si>
  <si>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</si>
  <si>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</si>
  <si>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</si>
  <si>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</si>
  <si>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</si>
  <si>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</si>
  <si>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</si>
  <si>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</si>
  <si>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</si>
  <si>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</si>
  <si>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</si>
  <si>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</si>
  <si>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</si>
  <si>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</si>
  <si>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</si>
  <si>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</si>
  <si>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</si>
  <si>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</si>
  <si>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</si>
  <si>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</si>
  <si>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</si>
  <si>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</si>
  <si>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</si>
  <si>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</si>
  <si>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</si>
  <si>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</si>
  <si>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</si>
  <si>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</si>
  <si>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</si>
  <si>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</si>
  <si>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</si>
  <si>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</si>
  <si>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</si>
  <si>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</si>
  <si>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</si>
  <si>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</si>
  <si>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</si>
  <si>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</si>
  <si>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</si>
  <si>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</si>
  <si>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</si>
  <si>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</si>
  <si>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</si>
  <si>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</si>
  <si>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</si>
  <si>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</si>
  <si>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</si>
  <si>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</si>
  <si>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</si>
  <si>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</si>
  <si>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</si>
  <si>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</si>
  <si>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</si>
  <si>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</si>
  <si>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</si>
  <si>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</si>
  <si>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</si>
  <si>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</si>
  <si>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</si>
  <si>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</si>
  <si>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</si>
  <si>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</si>
  <si>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</si>
  <si>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</si>
  <si>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</si>
  <si>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</si>
  <si>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</si>
  <si>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</si>
  <si>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</si>
  <si>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</si>
  <si>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</si>
  <si>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</si>
  <si>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</si>
  <si>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</si>
  <si>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</si>
  <si>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</si>
  <si>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</si>
  <si>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</si>
  <si>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</si>
  <si>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</si>
  <si>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</si>
  <si>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</si>
  <si>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</si>
  <si>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</si>
  <si>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</si>
  <si>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</si>
  <si>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</si>
  <si>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</si>
  <si>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</si>
  <si>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</si>
  <si>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</si>
  <si>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</si>
  <si>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</si>
  <si>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</si>
  <si>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</si>
  <si>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</si>
  <si>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</si>
  <si>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</si>
  <si>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</si>
  <si>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</si>
  <si>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</si>
  <si>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</si>
  <si>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</si>
  <si>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</si>
  <si>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</si>
  <si>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</si>
  <si>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</si>
  <si>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</si>
  <si>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</si>
  <si>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</si>
  <si>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</si>
  <si>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</si>
  <si>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</si>
  <si>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</si>
  <si>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</si>
  <si>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</si>
  <si>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</si>
  <si>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</si>
  <si>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</si>
  <si>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</si>
  <si>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</si>
  <si>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</si>
  <si>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</si>
  <si>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</si>
  <si>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</si>
  <si>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</si>
  <si>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</si>
  <si>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</si>
  <si>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</si>
  <si>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</si>
  <si>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</si>
  <si>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</si>
  <si>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</si>
  <si>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</si>
  <si>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</si>
  <si>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</si>
  <si>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</si>
  <si>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</si>
  <si>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</si>
  <si>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</si>
  <si>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</si>
  <si>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</si>
  <si>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</si>
  <si>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</si>
  <si>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</si>
  <si>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</si>
  <si>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</si>
  <si>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</si>
  <si>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</si>
  <si>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</si>
  <si>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</si>
  <si>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</si>
  <si>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</si>
  <si>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</si>
  <si>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</si>
  <si>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</si>
  <si>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</si>
  <si>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</si>
  <si>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</si>
  <si>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</si>
  <si>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</si>
  <si>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</si>
  <si>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</si>
  <si>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</si>
  <si>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</si>
  <si>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</si>
  <si>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</si>
  <si>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</si>
  <si>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</si>
  <si>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</si>
  <si>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</si>
  <si>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</si>
  <si>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</si>
  <si>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</si>
  <si>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</si>
  <si>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</si>
  <si>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</si>
  <si>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</si>
  <si>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</si>
  <si>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</si>
  <si>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</si>
  <si>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</si>
  <si>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</si>
  <si>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</si>
  <si>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</si>
  <si>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</si>
  <si>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</si>
  <si>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</si>
  <si>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</si>
  <si>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</si>
  <si>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</si>
  <si>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</si>
  <si>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</si>
  <si>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</si>
  <si>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</si>
  <si>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</si>
  <si>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</si>
  <si>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</si>
  <si>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</si>
  <si>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</si>
  <si>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</si>
  <si>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</si>
  <si>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</si>
  <si>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</si>
  <si>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</si>
  <si>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</si>
  <si>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</si>
  <si>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</si>
  <si>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</si>
  <si>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</si>
  <si>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</si>
  <si>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</si>
  <si>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</si>
  <si>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</si>
  <si>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</si>
  <si>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</si>
  <si>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</si>
  <si>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</si>
  <si>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</si>
  <si>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</si>
  <si>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</si>
  <si>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</si>
  <si>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</si>
  <si>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</si>
  <si>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</si>
  <si>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</si>
  <si>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</si>
  <si>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</si>
  <si>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</si>
  <si>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</si>
  <si>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</si>
  <si>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</si>
  <si>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</si>
  <si>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</si>
  <si>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</si>
  <si>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</si>
  <si>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</si>
  <si>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</si>
  <si>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</si>
  <si>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</si>
  <si>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</si>
  <si>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</si>
  <si>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</si>
  <si>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</si>
  <si>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</si>
  <si>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</si>
  <si>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</si>
  <si>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</si>
  <si>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</si>
  <si>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</si>
  <si>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</si>
  <si>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</si>
  <si>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</si>
  <si>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</si>
  <si>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</si>
  <si>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</si>
  <si>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</si>
  <si>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</si>
  <si>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</si>
  <si>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</si>
  <si>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</si>
  <si>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</si>
  <si>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</si>
  <si>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</si>
  <si>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</si>
  <si>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</si>
  <si>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</si>
  <si>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</si>
  <si>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</si>
  <si>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</si>
  <si>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</si>
  <si>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</si>
  <si>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</si>
  <si>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</si>
  <si>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</si>
  <si>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</si>
  <si>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</si>
  <si>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</si>
  <si>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</si>
  <si>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</si>
  <si>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</si>
  <si>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</si>
  <si>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</si>
  <si>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</si>
  <si>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</si>
  <si>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</si>
  <si>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</si>
  <si>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</si>
  <si>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</si>
  <si>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</si>
  <si>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</si>
  <si>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</si>
  <si>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</si>
  <si>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</si>
  <si>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</si>
  <si>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</si>
  <si>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</si>
  <si>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</si>
  <si>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</si>
  <si>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</si>
  <si>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</si>
  <si>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</si>
  <si>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</si>
  <si>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</si>
  <si>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</si>
  <si>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</si>
  <si>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</si>
  <si>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</si>
  <si>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</si>
  <si>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</si>
  <si>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</si>
  <si>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</si>
  <si>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</si>
  <si>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</si>
  <si>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</si>
  <si>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</si>
  <si>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</si>
  <si>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</si>
  <si>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</si>
  <si>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</si>
  <si>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</si>
  <si>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</si>
  <si>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</si>
  <si>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</si>
  <si>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</si>
  <si>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</si>
  <si>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</si>
  <si>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</si>
  <si>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</si>
  <si>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</si>
  <si>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</si>
  <si>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</si>
  <si>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</si>
  <si>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</si>
  <si>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</si>
  <si>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</si>
  <si>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</si>
  <si>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</si>
  <si>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</si>
  <si>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</si>
  <si>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</si>
  <si>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</si>
  <si>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</si>
  <si>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</si>
  <si>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</si>
  <si>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</si>
  <si>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</si>
  <si>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</si>
  <si>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</si>
  <si>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</si>
  <si>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</si>
  <si>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</si>
  <si>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</si>
  <si>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</si>
  <si>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</si>
  <si>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</si>
  <si>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</si>
  <si>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</si>
  <si>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</si>
  <si>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</si>
  <si>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</si>
  <si>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</si>
  <si>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</si>
  <si>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</si>
  <si>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</si>
  <si>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</si>
  <si>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</si>
  <si>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</si>
  <si>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</si>
  <si>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</si>
  <si>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</si>
  <si>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</si>
  <si>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</si>
  <si>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</si>
  <si>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</si>
  <si>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</si>
  <si>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</si>
  <si>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</si>
  <si>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</si>
  <si>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</si>
  <si>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</si>
  <si>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</si>
  <si>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</si>
  <si>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</si>
  <si>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</si>
  <si>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</si>
  <si>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</si>
  <si>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</si>
  <si>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</si>
  <si>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</si>
  <si>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</si>
  <si>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</si>
  <si>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</si>
  <si>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</si>
  <si>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</si>
  <si>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</si>
  <si>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</si>
  <si>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</si>
  <si>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</si>
  <si>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</si>
  <si>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</si>
  <si>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</si>
  <si>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</si>
  <si>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</si>
  <si>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</si>
  <si>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</si>
  <si>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</si>
  <si>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</si>
  <si>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</si>
  <si>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</si>
  <si>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</si>
  <si>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</si>
  <si>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</si>
  <si>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</si>
  <si>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</si>
  <si>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</si>
  <si>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</si>
  <si>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</si>
  <si>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</si>
  <si>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</si>
  <si>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</si>
  <si>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</si>
  <si>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</si>
  <si>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</si>
  <si>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</si>
  <si>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</si>
  <si>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</si>
  <si>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</si>
  <si>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</si>
  <si>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</si>
  <si>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</si>
  <si>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</si>
  <si>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</si>
  <si>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</si>
  <si>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</si>
  <si>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</si>
  <si>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</si>
  <si>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</si>
  <si>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</si>
  <si>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</si>
  <si>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</si>
  <si>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</si>
  <si>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</si>
  <si>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</si>
  <si>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</si>
  <si>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</si>
  <si>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</si>
  <si>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</si>
  <si>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</si>
  <si>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</si>
  <si>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</si>
  <si>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</si>
  <si>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</si>
  <si>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</si>
  <si>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</si>
  <si>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</si>
  <si>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</si>
  <si>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</si>
  <si>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</si>
  <si>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</si>
  <si>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</si>
  <si>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</si>
  <si>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</si>
  <si>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</si>
  <si>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</si>
  <si>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</si>
  <si>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</si>
  <si>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</si>
  <si>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</si>
  <si>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</si>
  <si>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</si>
  <si>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</si>
  <si>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</si>
  <si>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</si>
  <si>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</si>
  <si>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</si>
  <si>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</si>
  <si>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</si>
  <si>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</si>
  <si>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</si>
  <si>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</si>
  <si>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</si>
  <si>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</si>
  <si>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</si>
  <si>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</si>
  <si>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</si>
  <si>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</si>
  <si>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</si>
  <si>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</si>
  <si>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</si>
  <si>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</si>
  <si>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</si>
  <si>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</si>
  <si>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</si>
  <si>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</si>
  <si>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</si>
  <si>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</si>
  <si>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</si>
  <si>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</si>
  <si>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</si>
  <si>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</si>
  <si>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</si>
  <si>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</si>
  <si>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</si>
  <si>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</si>
  <si>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</si>
  <si>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</si>
  <si>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</si>
  <si>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</si>
  <si>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</si>
  <si>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</si>
  <si>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</si>
  <si>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</si>
  <si>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</si>
  <si>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</si>
  <si>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</si>
  <si>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</si>
  <si>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</si>
  <si>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</si>
  <si>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</si>
  <si>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</si>
  <si>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</si>
  <si>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</si>
  <si>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</si>
  <si>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</si>
  <si>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</si>
  <si>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</si>
  <si>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</si>
  <si>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</si>
  <si>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</si>
  <si>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</si>
  <si>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</si>
  <si>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</si>
  <si>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</si>
  <si>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</si>
  <si>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</si>
  <si>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</si>
  <si>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</si>
  <si>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</si>
  <si>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</si>
  <si>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</si>
  <si>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</si>
  <si>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</si>
  <si>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</si>
  <si>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</si>
  <si>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</si>
  <si>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</si>
  <si>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</si>
  <si>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</si>
  <si>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</si>
  <si>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</si>
  <si>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</si>
  <si>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</si>
  <si>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</si>
  <si>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</si>
  <si>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</si>
  <si>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</si>
  <si>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</si>
  <si>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</si>
  <si>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</si>
  <si>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</si>
  <si>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</si>
  <si>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</si>
  <si>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</si>
  <si>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</si>
  <si>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</si>
  <si>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</si>
  <si>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</si>
  <si>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</si>
  <si>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</si>
  <si>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</si>
  <si>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</si>
  <si>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</si>
  <si>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</si>
  <si>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</si>
  <si>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</si>
  <si>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</si>
  <si>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</si>
  <si>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</si>
  <si>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</si>
  <si>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</si>
  <si>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</si>
  <si>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</si>
  <si>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</si>
  <si>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</si>
  <si>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</si>
  <si>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</si>
  <si>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</si>
  <si>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</si>
  <si>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</si>
  <si>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</si>
  <si>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</si>
  <si>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</si>
  <si>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</si>
  <si>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</si>
  <si>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</si>
  <si>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</si>
  <si>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</si>
  <si>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</si>
  <si>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</si>
  <si>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</si>
  <si>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</si>
  <si>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</si>
  <si>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</si>
  <si>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</si>
  <si>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</si>
  <si>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</si>
  <si>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</si>
  <si>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</si>
  <si>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</si>
  <si>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</si>
  <si>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</si>
  <si>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</si>
  <si>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</si>
  <si>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</si>
  <si>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</si>
  <si>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</si>
  <si>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</si>
  <si>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</si>
  <si>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</si>
  <si>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</si>
  <si>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</si>
  <si>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</si>
  <si>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</si>
  <si>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</si>
  <si>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</si>
  <si>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</si>
  <si>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</si>
  <si>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</si>
  <si>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</si>
  <si>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</si>
  <si>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</si>
  <si>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</si>
  <si>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</si>
  <si>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</si>
  <si>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</si>
  <si>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</si>
  <si>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</si>
  <si>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</si>
  <si>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</si>
  <si>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</si>
  <si>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</si>
  <si>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</si>
  <si>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</si>
  <si>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</si>
  <si>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</si>
  <si>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</si>
  <si>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</si>
  <si>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</si>
  <si>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</si>
  <si>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</si>
  <si>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</si>
  <si>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</si>
  <si>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</si>
  <si>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</si>
  <si>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</si>
  <si>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</si>
  <si>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</si>
  <si>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</si>
  <si>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</si>
  <si>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</si>
  <si>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</si>
  <si>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</si>
  <si>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</si>
  <si>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</si>
  <si>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</si>
  <si>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</si>
  <si>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</si>
  <si>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</si>
  <si>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</si>
  <si>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</si>
  <si>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</si>
  <si>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</si>
  <si>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</si>
  <si>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</si>
  <si>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</si>
  <si>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</si>
  <si>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</si>
  <si>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</si>
  <si>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</si>
  <si>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</si>
  <si>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</si>
  <si>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</si>
  <si>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</si>
  <si>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</si>
  <si>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</si>
  <si>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</si>
  <si>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</si>
  <si>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</si>
  <si>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</si>
  <si>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</si>
  <si>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</si>
  <si>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</si>
  <si>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</si>
  <si>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</si>
  <si>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</si>
  <si>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</si>
  <si>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</si>
  <si>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</si>
  <si>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</si>
  <si>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</si>
  <si>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</si>
  <si>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</si>
  <si>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</si>
  <si>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</si>
  <si>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</si>
  <si>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</si>
  <si>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</si>
  <si>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</si>
  <si>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</si>
  <si>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</si>
  <si>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</si>
  <si>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</si>
  <si>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</si>
  <si>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</si>
  <si>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</si>
  <si>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</si>
  <si>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</si>
  <si>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</si>
  <si>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</si>
  <si>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</si>
  <si>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</si>
  <si>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</si>
  <si>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</si>
  <si>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</si>
  <si>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</si>
  <si>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</si>
  <si>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</si>
  <si>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</si>
  <si>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</si>
  <si>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</si>
  <si>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</si>
  <si>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</si>
  <si>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</si>
  <si>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</si>
  <si>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</si>
  <si>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</si>
  <si>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</si>
  <si>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</si>
  <si>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</si>
  <si>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</si>
  <si>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</si>
  <si>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</si>
  <si>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</si>
  <si>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</si>
  <si>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</si>
  <si>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</si>
  <si>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</si>
  <si>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</si>
  <si>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</si>
  <si>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</si>
  <si>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</si>
  <si>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</si>
  <si>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</si>
  <si>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</si>
  <si>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</si>
  <si>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</si>
  <si>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</si>
  <si>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</si>
  <si>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</si>
  <si>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</si>
  <si>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</si>
  <si>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</si>
  <si>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</si>
  <si>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</si>
  <si>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</si>
  <si>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</si>
  <si>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</si>
  <si>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</si>
  <si>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</si>
  <si>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</si>
  <si>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</si>
  <si>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</si>
  <si>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</si>
  <si>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</si>
  <si>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</si>
  <si>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</si>
  <si>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</si>
  <si>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</si>
  <si>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</si>
  <si>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</si>
  <si>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</si>
  <si>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</si>
  <si>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</si>
  <si>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</si>
  <si>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</si>
  <si>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</si>
  <si>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</si>
  <si>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</si>
  <si>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</si>
  <si>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</si>
  <si>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</si>
  <si>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</si>
  <si>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</si>
  <si>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</si>
  <si>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</si>
  <si>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</si>
  <si>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</si>
  <si>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</si>
  <si>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</si>
  <si>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</si>
  <si>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</si>
  <si>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</si>
  <si>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</si>
  <si>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</si>
  <si>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</si>
  <si>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</si>
  <si>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</si>
  <si>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</si>
  <si>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</si>
  <si>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</si>
  <si>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</si>
  <si>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</si>
  <si>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</si>
  <si>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</si>
  <si>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</si>
  <si>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</si>
  <si>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</si>
  <si>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</si>
  <si>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</si>
  <si>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</si>
  <si>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</si>
  <si>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</si>
  <si>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</si>
  <si>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</si>
  <si>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</si>
  <si>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</si>
  <si>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</si>
  <si>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</si>
  <si>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</si>
  <si>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</si>
  <si>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</si>
  <si>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</si>
  <si>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</si>
  <si>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</si>
  <si>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</si>
  <si>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</si>
  <si>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</si>
  <si>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</si>
  <si>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</si>
  <si>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</si>
  <si>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</si>
  <si>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</si>
  <si>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</si>
  <si>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</si>
  <si>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</si>
  <si>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</si>
  <si>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</si>
  <si>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</si>
  <si>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</si>
  <si>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</si>
  <si>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</si>
  <si>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</si>
  <si>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</si>
  <si>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</si>
  <si>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</si>
  <si>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</si>
  <si>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</si>
  <si>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</si>
  <si>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</si>
  <si>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</si>
  <si>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</si>
  <si>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</si>
  <si>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</si>
  <si>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</si>
  <si>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</si>
  <si>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</si>
  <si>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</si>
  <si>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</si>
  <si>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</si>
  <si>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</si>
  <si>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</si>
  <si>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</si>
  <si>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</si>
  <si>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</si>
  <si>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</si>
  <si>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</si>
  <si>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</si>
  <si>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</si>
  <si>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</si>
  <si>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</si>
  <si>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</si>
  <si>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</si>
  <si>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</si>
  <si>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</si>
  <si>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</si>
  <si>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</si>
  <si>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</si>
  <si>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</si>
  <si>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</si>
  <si>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</si>
  <si>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</si>
  <si>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</si>
  <si>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</si>
  <si>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</si>
  <si>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</si>
  <si>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</si>
  <si>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</si>
  <si>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</si>
  <si>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</si>
  <si>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</si>
  <si>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</si>
  <si>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</si>
  <si>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</si>
  <si>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</si>
  <si>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</si>
  <si>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</si>
  <si>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</si>
  <si>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</si>
  <si>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</si>
  <si>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</si>
  <si>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</si>
  <si>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</si>
  <si>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</si>
  <si>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</si>
  <si>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</si>
  <si>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</si>
  <si>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</si>
  <si>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</si>
  <si>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</si>
  <si>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</si>
  <si>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</si>
  <si>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</si>
  <si>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</si>
  <si>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</si>
  <si>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</si>
  <si>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</si>
  <si>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</si>
  <si>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</si>
  <si>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</si>
  <si>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</si>
  <si>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</si>
  <si>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</si>
  <si>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</si>
  <si>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</si>
  <si>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</si>
  <si>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</si>
  <si>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</si>
  <si>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</si>
  <si>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</si>
  <si>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</si>
  <si>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</si>
  <si>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</si>
  <si>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</si>
  <si>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</si>
  <si>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</si>
  <si>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</si>
  <si>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</si>
  <si>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</si>
  <si>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</si>
  <si>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</si>
  <si>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</si>
  <si>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</si>
  <si>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</si>
  <si>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</si>
  <si>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</si>
  <si>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</si>
  <si>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</si>
  <si>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</si>
  <si>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</si>
  <si>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</si>
  <si>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</si>
  <si>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</si>
  <si>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</si>
  <si>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</si>
  <si>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</si>
  <si>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</si>
  <si>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</si>
  <si>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</si>
  <si>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</si>
  <si>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</si>
  <si>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</si>
  <si>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</si>
  <si>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</si>
  <si>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</si>
  <si>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</si>
  <si>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</si>
  <si>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</si>
  <si>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</si>
  <si>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</si>
  <si>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</si>
  <si>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</si>
  <si>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</si>
  <si>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</si>
  <si>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</si>
  <si>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</si>
  <si>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</si>
  <si>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</si>
  <si>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</si>
  <si>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</si>
  <si>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</si>
  <si>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</si>
  <si>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</si>
  <si>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</si>
  <si>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</si>
  <si>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</si>
  <si>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</si>
  <si>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</si>
  <si>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</si>
  <si>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</si>
  <si>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</si>
  <si>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</si>
  <si>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</si>
  <si>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</si>
  <si>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</si>
  <si>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</si>
  <si>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</si>
  <si>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</si>
  <si>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</si>
  <si>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</si>
  <si>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</si>
  <si>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</si>
  <si>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</si>
  <si>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</si>
  <si>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</si>
  <si>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</si>
  <si>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</si>
  <si>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</si>
  <si>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</si>
  <si>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</si>
  <si>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</si>
  <si>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</si>
  <si>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</si>
  <si>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</si>
  <si>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</si>
  <si>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</si>
  <si>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</si>
  <si>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</si>
  <si>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</si>
  <si>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</si>
  <si>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</si>
  <si>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</si>
  <si>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</si>
  <si>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</si>
  <si>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</si>
  <si>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</si>
  <si>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</si>
  <si>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</si>
  <si>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</si>
  <si>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</si>
  <si>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</si>
  <si>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</si>
  <si>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</si>
  <si>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</si>
  <si>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</si>
  <si>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</si>
  <si>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</si>
  <si>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</si>
  <si>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</si>
  <si>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</si>
  <si>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</si>
  <si>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</si>
  <si>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</si>
  <si>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</si>
  <si>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</si>
  <si>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</si>
  <si>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</si>
  <si>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</si>
  <si>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</si>
  <si>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</si>
  <si>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</si>
  <si>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</si>
  <si>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</si>
  <si>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</si>
  <si>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</si>
  <si>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</si>
  <si>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</si>
  <si>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</si>
  <si>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</si>
  <si>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</si>
  <si>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</si>
  <si>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</si>
  <si>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</si>
  <si>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</si>
  <si>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</si>
  <si>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</si>
  <si>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</si>
  <si>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</si>
  <si>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</si>
  <si>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</si>
  <si>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</si>
  <si>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</si>
  <si>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</si>
  <si>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</si>
  <si>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</si>
  <si>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</si>
  <si>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</si>
  <si>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</si>
  <si>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</si>
  <si>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</si>
  <si>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</si>
  <si>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</si>
  <si>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</si>
  <si>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</si>
  <si>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</si>
  <si>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</si>
  <si>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</si>
  <si>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</si>
  <si>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</si>
  <si>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</si>
  <si>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</si>
  <si>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</si>
  <si>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</si>
  <si>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</si>
  <si>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</si>
  <si>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</si>
  <si>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</si>
  <si>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</si>
  <si>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</si>
  <si>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</si>
  <si>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</si>
  <si>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</si>
  <si>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</si>
  <si>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</si>
  <si>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</si>
  <si>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</si>
  <si>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</si>
  <si>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</si>
  <si>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</si>
  <si>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</si>
  <si>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</si>
  <si>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</si>
  <si>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</si>
  <si>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</si>
  <si>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</si>
  <si>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</si>
  <si>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</si>
  <si>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</si>
  <si>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</si>
  <si>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</si>
  <si>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</si>
  <si>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</si>
  <si>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</si>
  <si>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</si>
  <si>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</si>
  <si>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</si>
  <si>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</si>
  <si>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</si>
  <si>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</si>
  <si>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</si>
  <si>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</si>
  <si>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</si>
  <si>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</si>
  <si>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</si>
  <si>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</si>
  <si>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</si>
  <si>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</si>
  <si>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</si>
  <si>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</si>
  <si>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</si>
  <si>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</si>
  <si>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</si>
  <si>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</si>
  <si>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</si>
  <si>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</si>
  <si>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</si>
  <si>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</si>
  <si>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</si>
  <si>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</si>
  <si>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</si>
  <si>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</si>
  <si>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</si>
  <si>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</si>
  <si>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</si>
  <si>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</si>
  <si>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</si>
  <si>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</si>
  <si>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</si>
  <si>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</si>
  <si>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</si>
  <si>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</si>
  <si>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</si>
  <si>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</si>
  <si>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</si>
  <si>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</si>
  <si>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</si>
  <si>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</si>
  <si>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</si>
  <si>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</si>
  <si>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</si>
  <si>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</si>
  <si>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</si>
  <si>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</si>
  <si>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</si>
  <si>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</si>
  <si>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</si>
  <si>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</si>
  <si>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</si>
  <si>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</si>
  <si>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</si>
  <si>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</si>
  <si>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</si>
  <si>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</si>
  <si>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</si>
  <si>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</si>
  <si>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</si>
  <si>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</si>
  <si>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</si>
  <si>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</si>
  <si>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</si>
  <si>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</si>
  <si>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</si>
  <si>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</si>
  <si>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</si>
  <si>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</si>
  <si>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</si>
  <si>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</si>
  <si>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</si>
  <si>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</si>
  <si>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</si>
  <si>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</si>
  <si>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</si>
  <si>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</si>
  <si>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</si>
  <si>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</si>
  <si>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</si>
  <si>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</si>
  <si>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</si>
  <si>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</si>
  <si>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</si>
  <si>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</si>
  <si>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</si>
  <si>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</si>
  <si>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</si>
  <si>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</si>
  <si>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</si>
  <si>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</si>
  <si>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</si>
  <si>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</si>
  <si>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</si>
  <si>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</si>
  <si>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</si>
  <si>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</si>
  <si>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</si>
  <si>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</si>
  <si>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</si>
  <si>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</si>
  <si>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</si>
  <si>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</si>
  <si>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</si>
  <si>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</si>
  <si>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</si>
  <si>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</si>
  <si>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</si>
  <si>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</si>
  <si>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</si>
  <si>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</si>
  <si>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</si>
  <si>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</si>
  <si>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</si>
  <si>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</si>
  <si>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</si>
  <si>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</si>
  <si>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</si>
  <si>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</si>
  <si>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</si>
  <si>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</si>
  <si>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</si>
  <si>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</si>
  <si>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</si>
  <si>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</si>
  <si>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</si>
  <si>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</si>
  <si>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</si>
  <si>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</si>
  <si>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</si>
  <si>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</si>
  <si>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</si>
  <si>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</si>
  <si>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</si>
  <si>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</si>
  <si>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</si>
  <si>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</si>
  <si>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</si>
  <si>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</si>
  <si>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</si>
  <si>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</si>
  <si>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</si>
  <si>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</si>
  <si>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</si>
  <si>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</si>
  <si>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</si>
  <si>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</si>
  <si>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</si>
  <si>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</si>
  <si>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</si>
  <si>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</si>
  <si>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</si>
  <si>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</si>
  <si>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</si>
  <si>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</si>
  <si>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</si>
  <si>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</si>
  <si>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</si>
  <si>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</si>
  <si>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</si>
  <si>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</si>
  <si>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</si>
  <si>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</si>
  <si>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</si>
  <si>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</si>
  <si>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</si>
  <si>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</si>
  <si>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</si>
  <si>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</si>
  <si>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</si>
  <si>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</si>
  <si>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</si>
  <si>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</si>
  <si>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</si>
  <si>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</si>
  <si>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</si>
  <si>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</si>
  <si>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</si>
  <si>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</si>
  <si>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</si>
  <si>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</si>
  <si>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</si>
  <si>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</si>
  <si>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</si>
  <si>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</si>
  <si>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</si>
  <si>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</si>
  <si>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</si>
  <si>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</si>
  <si>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</si>
  <si>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</si>
  <si>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</si>
  <si>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</si>
  <si>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</si>
  <si>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</si>
  <si>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</si>
  <si>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</si>
  <si>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</si>
  <si>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</si>
  <si>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</si>
  <si>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</si>
  <si>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</si>
  <si>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</si>
  <si>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</si>
  <si>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</si>
  <si>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</si>
  <si>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</si>
  <si>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</si>
  <si>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</si>
  <si>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</si>
  <si>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</si>
  <si>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</si>
  <si>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</si>
  <si>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</si>
  <si>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</si>
  <si>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</si>
  <si>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</si>
  <si>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</si>
  <si>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</si>
  <si>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</si>
  <si>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</si>
  <si>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</si>
  <si>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</si>
  <si>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</si>
  <si>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</si>
  <si>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</si>
  <si>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</si>
  <si>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</si>
  <si>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</si>
  <si>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</si>
  <si>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</si>
  <si>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</si>
  <si>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</si>
  <si>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</si>
  <si>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</si>
  <si>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</si>
  <si>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</si>
  <si>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</si>
  <si>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</si>
  <si>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</si>
  <si>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</si>
  <si>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</si>
  <si>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</si>
  <si>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</si>
  <si>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</si>
  <si>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</si>
  <si>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</si>
  <si>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</si>
  <si>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</si>
  <si>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</si>
  <si>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</si>
  <si>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</si>
  <si>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</si>
  <si>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</si>
  <si>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</si>
  <si>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</si>
  <si>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</si>
  <si>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</si>
  <si>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</si>
  <si>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</si>
  <si>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</si>
  <si>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</si>
  <si>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</si>
  <si>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</si>
  <si>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</si>
  <si>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</si>
  <si>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</si>
  <si>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</si>
  <si>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</si>
  <si>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</si>
  <si>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</si>
  <si>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</si>
  <si>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</si>
  <si>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</si>
  <si>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</si>
  <si>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</si>
  <si>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</si>
  <si>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</si>
  <si>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</si>
  <si>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</si>
  <si>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</si>
  <si>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</si>
  <si>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</si>
  <si>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</si>
  <si>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</si>
  <si>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</si>
  <si>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</si>
  <si>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</si>
  <si>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</si>
  <si>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</si>
  <si>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</si>
  <si>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</si>
  <si>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</si>
  <si>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</si>
  <si>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</si>
  <si>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</si>
  <si>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</si>
  <si>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</si>
  <si>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</si>
  <si>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</si>
  <si>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</si>
  <si>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</si>
  <si>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</si>
  <si>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</si>
  <si>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</si>
  <si>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</si>
  <si>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</si>
  <si>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</si>
  <si>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</si>
  <si>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</si>
  <si>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</si>
  <si>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</si>
  <si>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</si>
  <si>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</si>
  <si>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</si>
  <si>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</si>
  <si>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</si>
  <si>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</si>
  <si>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</si>
  <si>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</si>
  <si>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</si>
  <si>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</si>
  <si>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</si>
  <si>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</si>
  <si>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</si>
  <si>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</si>
  <si>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</si>
  <si>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</si>
  <si>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</si>
  <si>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</si>
  <si>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</si>
  <si>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</si>
  <si>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</si>
  <si>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</si>
  <si>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</si>
  <si>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</si>
  <si>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</si>
  <si>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</si>
  <si>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</si>
  <si>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</si>
  <si>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</si>
  <si>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</si>
  <si>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</si>
  <si>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</si>
  <si>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</si>
  <si>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</si>
  <si>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</si>
  <si>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</si>
  <si>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</si>
  <si>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</si>
  <si>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</si>
  <si>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</si>
  <si>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</si>
  <si>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</si>
  <si>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</si>
  <si>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</si>
  <si>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</si>
  <si>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</si>
  <si>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</si>
  <si>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</si>
  <si>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</si>
  <si>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</si>
  <si>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</si>
  <si>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</si>
  <si>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</si>
  <si>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</si>
  <si>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</si>
  <si>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</si>
  <si>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</si>
  <si>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</si>
  <si>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</si>
  <si>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</si>
  <si>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</si>
  <si>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</si>
  <si>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</si>
  <si>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</si>
  <si>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</si>
  <si>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</si>
  <si>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</si>
  <si>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</si>
  <si>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</si>
  <si>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</si>
  <si>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</si>
  <si>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</si>
  <si>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</si>
  <si>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</si>
  <si>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</si>
  <si>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</si>
  <si>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</si>
  <si>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</si>
  <si>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</si>
  <si>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</si>
  <si>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</si>
  <si>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</si>
  <si>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</si>
  <si>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</si>
  <si>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</si>
  <si>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</si>
  <si>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</si>
  <si>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</si>
  <si>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</si>
  <si>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</si>
  <si>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</si>
  <si>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</si>
  <si>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</si>
  <si>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</si>
  <si>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</si>
  <si>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</si>
  <si>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</si>
  <si>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</si>
  <si>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</si>
  <si>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</si>
  <si>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</si>
  <si>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</si>
  <si>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</si>
  <si>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</si>
  <si>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</si>
  <si>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</si>
  <si>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</si>
  <si>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</si>
  <si>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</si>
  <si>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</si>
  <si>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</si>
  <si>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</si>
  <si>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</si>
  <si>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</si>
  <si>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</si>
  <si>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</si>
  <si>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</si>
  <si>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</si>
  <si>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</si>
  <si>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</si>
  <si>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</si>
  <si>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</si>
  <si>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</si>
  <si>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</si>
  <si>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</si>
  <si>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</si>
  <si>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</si>
  <si>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</si>
  <si>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</si>
  <si>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</si>
  <si>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</si>
  <si>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</si>
  <si>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</si>
  <si>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</si>
  <si>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</si>
  <si>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</si>
  <si>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</si>
  <si>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</si>
  <si>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</si>
  <si>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</si>
  <si>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</si>
  <si>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</si>
  <si>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</si>
  <si>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</si>
  <si>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</si>
  <si>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</si>
  <si>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</si>
  <si>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</si>
  <si>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</si>
  <si>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</si>
  <si>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</si>
  <si>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</si>
  <si>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</si>
  <si>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</si>
  <si>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</si>
  <si>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</si>
  <si>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</si>
  <si>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</si>
  <si>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</si>
  <si>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</si>
  <si>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</si>
  <si>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</si>
  <si>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</si>
  <si>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</si>
  <si>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</si>
  <si>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</si>
  <si>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</si>
  <si>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</si>
  <si>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</si>
  <si>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</si>
  <si>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</si>
  <si>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</si>
  <si>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</si>
  <si>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</si>
  <si>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</si>
  <si>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</si>
  <si>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</si>
  <si>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</si>
  <si>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</si>
  <si>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</si>
  <si>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</si>
  <si>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</si>
  <si>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</si>
  <si>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</si>
  <si>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</si>
  <si>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</si>
  <si>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</si>
  <si>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</si>
  <si>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</si>
  <si>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</si>
  <si>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</si>
  <si>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</si>
  <si>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</si>
  <si>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</si>
  <si>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</si>
  <si>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</si>
  <si>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</si>
  <si>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</si>
  <si>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</si>
  <si>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</si>
  <si>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</si>
  <si>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</si>
  <si>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</si>
  <si>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</si>
  <si>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</si>
  <si>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</si>
  <si>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</si>
  <si>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</si>
  <si>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</si>
  <si>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</si>
  <si>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</si>
  <si>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</si>
  <si>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</si>
  <si>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</si>
  <si>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</si>
  <si>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</si>
  <si>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</si>
  <si>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</si>
  <si>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</si>
  <si>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</si>
  <si>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</si>
  <si>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</si>
  <si>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</si>
  <si>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</si>
  <si>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</si>
  <si>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</si>
  <si>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</si>
  <si>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</si>
  <si>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</si>
  <si>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</si>
  <si>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</si>
  <si>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</si>
  <si>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</si>
  <si>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</si>
  <si>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</si>
  <si>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</si>
  <si>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</si>
  <si>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</si>
  <si>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</si>
  <si>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</si>
  <si>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</si>
  <si>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</si>
  <si>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</si>
  <si>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</si>
  <si>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</si>
  <si>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</si>
  <si>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</si>
  <si>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</si>
  <si>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</si>
  <si>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</si>
  <si>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</si>
  <si>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</si>
  <si>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</si>
  <si>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</si>
  <si>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</si>
  <si>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</si>
  <si>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</si>
  <si>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</si>
  <si>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</si>
  <si>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</si>
  <si>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</si>
  <si>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</si>
  <si>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</si>
  <si>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</si>
  <si>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</si>
  <si>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</si>
  <si>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</si>
  <si>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</si>
  <si>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</si>
  <si>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</si>
  <si>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</si>
  <si>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</si>
  <si>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</si>
  <si>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</si>
  <si>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</si>
  <si>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</si>
  <si>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</si>
  <si>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</si>
  <si>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</si>
  <si>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</si>
  <si>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</si>
  <si>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</si>
  <si>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</si>
  <si>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</si>
  <si>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</si>
  <si>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</si>
  <si>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</si>
  <si>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</si>
  <si>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</si>
  <si>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</si>
  <si>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</si>
  <si>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</si>
  <si>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</si>
  <si>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</si>
  <si>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</si>
  <si>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</si>
  <si>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</si>
  <si>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</si>
  <si>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</si>
  <si>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</si>
  <si>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</si>
  <si>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</si>
  <si>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</si>
  <si>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</si>
  <si>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</si>
  <si>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</si>
  <si>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</si>
  <si>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</si>
  <si>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</si>
  <si>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</si>
  <si>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</si>
  <si>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</si>
  <si>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</si>
  <si>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</si>
  <si>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</si>
  <si>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</si>
  <si>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</si>
  <si>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</si>
  <si>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</si>
  <si>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</si>
  <si>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</si>
  <si>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</si>
  <si>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</si>
  <si>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</si>
  <si>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</si>
  <si>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</si>
  <si>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</si>
  <si>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</si>
  <si>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</si>
  <si>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</si>
  <si>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</si>
  <si>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</si>
  <si>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</si>
  <si>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</si>
  <si>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</si>
  <si>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</si>
  <si>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</si>
  <si>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</si>
  <si>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</si>
  <si>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</si>
  <si>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</si>
  <si>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</si>
  <si>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</si>
  <si>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</si>
  <si>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</si>
  <si>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</si>
  <si>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</si>
  <si>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</si>
  <si>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</si>
  <si>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</si>
  <si>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</si>
  <si>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</si>
  <si>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</si>
  <si>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</si>
  <si>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</si>
  <si>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</si>
  <si>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</si>
  <si>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</si>
  <si>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</si>
  <si>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</si>
  <si>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</si>
  <si>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</si>
  <si>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</si>
  <si>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</si>
  <si>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</si>
  <si>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</si>
  <si>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</si>
  <si>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</si>
  <si>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</si>
  <si>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</si>
  <si>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</si>
  <si>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</si>
  <si>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</si>
  <si>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</si>
  <si>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</si>
  <si>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</si>
  <si>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</si>
  <si>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</si>
  <si>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</si>
  <si>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</si>
  <si>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</si>
  <si>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</si>
  <si>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</si>
  <si>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</si>
  <si>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</si>
  <si>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</si>
  <si>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</si>
  <si>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</si>
  <si>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</si>
  <si>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</si>
  <si>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</si>
  <si>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</si>
  <si>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</si>
  <si>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</si>
  <si>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</si>
  <si>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</si>
  <si>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</si>
  <si>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</si>
  <si>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</si>
  <si>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</si>
  <si>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</si>
  <si>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</si>
  <si>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</si>
  <si>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</si>
  <si>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</si>
  <si>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</si>
  <si>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</si>
  <si>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</si>
  <si>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</si>
  <si>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</si>
  <si>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</si>
  <si>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</si>
  <si>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</si>
  <si>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</si>
  <si>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</si>
  <si>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</si>
  <si>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</si>
  <si>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</si>
  <si>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</si>
  <si>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</si>
  <si>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</si>
  <si>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</si>
  <si>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</si>
  <si>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</si>
  <si>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</si>
  <si>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</si>
  <si>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</si>
  <si>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</si>
  <si>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</si>
  <si>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</si>
  <si>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</si>
  <si>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</si>
  <si>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</si>
  <si>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</si>
  <si>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</si>
  <si>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</si>
  <si>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</si>
  <si>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</si>
  <si>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</si>
  <si>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</si>
  <si>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</si>
  <si>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</si>
  <si>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</si>
  <si>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</si>
  <si>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</si>
  <si>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</si>
  <si>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</si>
  <si>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</si>
  <si>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</si>
  <si>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</si>
  <si>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</si>
  <si>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</si>
  <si>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</si>
  <si>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</si>
  <si>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</si>
  <si>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</si>
  <si>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</si>
  <si>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</si>
  <si>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</si>
  <si>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</si>
  <si>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</si>
  <si>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</si>
  <si>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</si>
  <si>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</si>
  <si>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</si>
  <si>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</si>
  <si>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</si>
  <si>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</si>
  <si>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</si>
  <si>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</si>
  <si>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</si>
  <si>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</si>
  <si>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</si>
  <si>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</si>
  <si>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</si>
  <si>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</si>
  <si>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</si>
  <si>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</si>
  <si>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</si>
  <si>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</si>
  <si>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</si>
  <si>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</si>
  <si>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</si>
  <si>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</si>
  <si>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</si>
  <si>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</si>
  <si>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</si>
  <si>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</si>
  <si>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</si>
  <si>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</si>
  <si>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</si>
  <si>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</si>
  <si>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</si>
  <si>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</si>
  <si>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</si>
  <si>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</si>
  <si>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</si>
  <si>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</si>
  <si>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</si>
  <si>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</si>
  <si>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</si>
  <si>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</si>
  <si>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</si>
  <si>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</si>
  <si>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</si>
  <si>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</si>
  <si>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</si>
  <si>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</si>
  <si>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</si>
  <si>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</si>
  <si>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</si>
  <si>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</si>
  <si>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</si>
  <si>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</si>
  <si>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</si>
  <si>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</si>
  <si>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</si>
  <si>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</si>
  <si>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</si>
  <si>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</si>
  <si>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</si>
  <si>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</si>
  <si>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</si>
  <si>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</si>
  <si>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</si>
  <si>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</si>
  <si>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</si>
  <si>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</si>
  <si>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</si>
  <si>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</si>
  <si>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</si>
  <si>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</si>
  <si>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</si>
  <si>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</si>
  <si>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</si>
  <si>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</si>
  <si>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</si>
  <si>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</si>
  <si>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</si>
  <si>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</si>
  <si>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</si>
  <si>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</si>
  <si>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</si>
  <si>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</si>
  <si>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</si>
  <si>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</si>
  <si>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</si>
  <si>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</si>
  <si>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</si>
  <si>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</si>
  <si>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</si>
  <si>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</si>
  <si>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</si>
  <si>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</si>
  <si>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</si>
  <si>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</si>
  <si>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</si>
  <si>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</si>
  <si>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</si>
  <si>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</si>
  <si>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</si>
  <si>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</si>
  <si>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</si>
  <si>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</si>
  <si>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</si>
  <si>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</si>
  <si>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</si>
  <si>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</si>
  <si>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</si>
  <si>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</si>
  <si>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</si>
  <si>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</si>
  <si>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</si>
  <si>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</si>
  <si>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</si>
  <si>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</si>
  <si>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</si>
  <si>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</si>
  <si>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</si>
  <si>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</si>
  <si>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</si>
  <si>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</si>
  <si>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</si>
  <si>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</si>
  <si>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</si>
  <si>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</si>
  <si>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</si>
  <si>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</si>
  <si>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</si>
  <si>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</si>
  <si>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</si>
  <si>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</si>
  <si>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</si>
  <si>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</si>
  <si>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</si>
  <si>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</si>
  <si>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</si>
  <si>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</si>
  <si>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</si>
  <si>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</si>
  <si>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</si>
  <si>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</si>
  <si>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</si>
  <si>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</si>
  <si>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</si>
  <si>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</si>
  <si>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</si>
  <si>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</si>
  <si>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</si>
  <si>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</si>
  <si>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</si>
  <si>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</si>
  <si>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</si>
  <si>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</si>
  <si>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</si>
  <si>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</si>
  <si>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</si>
  <si>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</si>
  <si>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</si>
  <si>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</si>
  <si>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</si>
  <si>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</si>
  <si>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</si>
  <si>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</si>
  <si>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</si>
  <si>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</si>
  <si>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</si>
  <si>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</si>
  <si>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</si>
  <si>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</si>
  <si>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</si>
  <si>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</si>
  <si>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</si>
  <si>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</si>
  <si>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</si>
  <si>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</si>
  <si>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</si>
  <si>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</si>
  <si>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</si>
  <si>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</si>
  <si>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</si>
  <si>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</si>
  <si>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</si>
  <si>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</si>
  <si>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</si>
  <si>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</si>
  <si>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</si>
  <si>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</si>
  <si>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</si>
  <si>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</si>
  <si>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</si>
  <si>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</si>
  <si>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</si>
  <si>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</si>
  <si>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</si>
  <si>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</si>
  <si>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</si>
  <si>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</si>
  <si>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</si>
  <si>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</si>
  <si>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</si>
  <si>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</si>
  <si>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</si>
  <si>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</si>
  <si>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</si>
  <si>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</si>
  <si>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</si>
  <si>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</si>
  <si>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</si>
  <si>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</si>
  <si>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</si>
  <si>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</si>
  <si>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</si>
  <si>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</si>
  <si>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</si>
  <si>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</si>
  <si>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</si>
  <si>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</si>
  <si>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</si>
  <si>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</si>
  <si>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</si>
  <si>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</si>
  <si>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</si>
  <si>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</si>
  <si>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</si>
  <si>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</si>
  <si>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</si>
  <si>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</si>
  <si>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</si>
  <si>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</si>
  <si>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</si>
  <si>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</si>
  <si>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</si>
  <si>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</si>
  <si>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</si>
  <si>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</si>
  <si>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</si>
  <si>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</si>
  <si>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</si>
  <si>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</si>
  <si>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</si>
  <si>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</si>
  <si>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</si>
  <si>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</si>
  <si>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</si>
  <si>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</si>
  <si>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</si>
  <si>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</si>
  <si>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</si>
  <si>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</si>
  <si>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</si>
  <si>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</si>
  <si>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</si>
  <si>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</si>
  <si>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</si>
  <si>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</si>
  <si>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</si>
  <si>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</si>
  <si>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</si>
  <si>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</si>
  <si>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</si>
  <si>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</si>
  <si>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</si>
  <si>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</si>
  <si>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</si>
  <si>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</si>
  <si>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</si>
  <si>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</si>
  <si>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</si>
  <si>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</si>
  <si>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</si>
  <si>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</si>
  <si>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</si>
  <si>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</si>
  <si>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</si>
  <si>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</si>
  <si>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</si>
  <si>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</si>
  <si>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</si>
  <si>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</si>
  <si>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</si>
  <si>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</si>
  <si>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</si>
  <si>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</si>
  <si>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</si>
  <si>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</si>
  <si>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</si>
  <si>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</si>
  <si>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</si>
  <si>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</si>
  <si>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</si>
  <si>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</si>
  <si>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</si>
  <si>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</si>
  <si>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</si>
  <si>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</si>
  <si>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</si>
  <si>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</si>
  <si>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</si>
  <si>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</si>
  <si>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</si>
  <si>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</si>
  <si>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</si>
  <si>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</si>
  <si>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</si>
  <si>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</si>
  <si>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</si>
  <si>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</si>
  <si>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</si>
  <si>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</si>
  <si>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</si>
  <si>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</si>
  <si>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</si>
  <si>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</si>
  <si>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</si>
  <si>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</si>
  <si>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</si>
  <si>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</si>
  <si>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</si>
  <si>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</si>
  <si>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</si>
  <si>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</si>
  <si>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</si>
  <si>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</si>
  <si>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</si>
  <si>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</si>
  <si>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</si>
  <si>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</si>
  <si>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</si>
  <si>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</si>
  <si>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</si>
  <si>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</si>
  <si>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</si>
  <si>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</si>
  <si>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</si>
  <si>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</si>
  <si>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</si>
  <si>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</si>
  <si>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</si>
  <si>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</si>
  <si>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</si>
  <si>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</si>
  <si>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</si>
  <si>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</si>
  <si>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</si>
  <si>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</si>
  <si>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</si>
  <si>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</si>
  <si>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</si>
  <si>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</si>
  <si>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</si>
  <si>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</si>
  <si>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</si>
  <si>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</si>
  <si>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</si>
  <si>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</si>
  <si>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</si>
  <si>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</si>
  <si>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</si>
  <si>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</si>
  <si>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</si>
  <si>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</si>
  <si>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</si>
  <si>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</si>
  <si>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</si>
  <si>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</si>
  <si>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</si>
  <si>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</si>
  <si>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</si>
  <si>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</si>
  <si>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</si>
  <si>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</si>
  <si>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</si>
  <si>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</si>
  <si>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</si>
  <si>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</si>
  <si>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</si>
  <si>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</si>
  <si>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</si>
  <si>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</si>
  <si>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</si>
  <si>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</si>
  <si>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</si>
  <si>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</si>
  <si>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</si>
  <si>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</si>
  <si>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</si>
  <si>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</si>
  <si>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</si>
  <si>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</si>
  <si>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</si>
  <si>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</si>
  <si>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</si>
  <si>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</si>
  <si>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</si>
  <si>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</si>
  <si>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</si>
  <si>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</si>
  <si>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</si>
  <si>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</si>
  <si>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</si>
  <si>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</si>
  <si>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</si>
  <si>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</si>
  <si>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</si>
  <si>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</si>
  <si>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</si>
  <si>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</si>
  <si>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</si>
  <si>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</si>
  <si>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</si>
  <si>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</si>
  <si>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</si>
  <si>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</si>
  <si>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</si>
  <si>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</si>
  <si>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</si>
  <si>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</si>
  <si>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</si>
  <si>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</si>
  <si>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</si>
  <si>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</si>
  <si>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</si>
  <si>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</si>
  <si>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</si>
  <si>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</si>
  <si>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</si>
  <si>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</si>
  <si>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</si>
  <si>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</si>
  <si>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</si>
  <si>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</si>
  <si>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</si>
  <si>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</si>
  <si>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</si>
  <si>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</si>
  <si>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</si>
  <si>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</si>
  <si>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</si>
  <si>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</si>
  <si>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</si>
  <si>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</si>
  <si>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</si>
  <si>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</si>
  <si>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</si>
  <si>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</si>
  <si>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</si>
  <si>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</si>
  <si>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</si>
  <si>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</si>
  <si>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</si>
  <si>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</si>
  <si>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</si>
  <si>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</si>
  <si>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</si>
  <si>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</si>
  <si>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</si>
  <si>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</si>
  <si>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</si>
  <si>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</si>
  <si>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</si>
  <si>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</si>
  <si>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</si>
  <si>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</si>
  <si>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</si>
  <si>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</si>
  <si>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</si>
  <si>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</si>
  <si>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</si>
  <si>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</si>
  <si>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</si>
  <si>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</si>
  <si>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</si>
  <si>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</si>
  <si>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</si>
  <si>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</si>
  <si>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</si>
  <si>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</si>
  <si>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</si>
  <si>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</si>
  <si>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</si>
  <si>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</si>
  <si>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</si>
  <si>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</si>
  <si>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</si>
  <si>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</si>
  <si>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</si>
  <si>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</si>
  <si>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</si>
  <si>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</si>
  <si>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</si>
  <si>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</si>
  <si>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</si>
  <si>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</si>
  <si>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</si>
  <si>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</si>
  <si>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</si>
  <si>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</si>
  <si>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</si>
  <si>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</si>
  <si>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</si>
  <si>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</si>
  <si>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</si>
  <si>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</si>
  <si>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</si>
  <si>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</si>
  <si>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</si>
  <si>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</si>
  <si>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</si>
  <si>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</si>
  <si>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</si>
  <si>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</si>
  <si>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</si>
  <si>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</si>
  <si>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</si>
  <si>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</si>
  <si>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</si>
  <si>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</si>
  <si>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</si>
  <si>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</si>
  <si>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</si>
  <si>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</si>
  <si>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</si>
  <si>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</si>
  <si>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</si>
  <si>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</si>
  <si>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</si>
  <si>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</si>
  <si>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</si>
  <si>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</si>
  <si>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</si>
  <si>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</si>
  <si>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</si>
  <si>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</si>
  <si>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</si>
  <si>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</si>
  <si>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</si>
  <si>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</si>
  <si>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</si>
  <si>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</si>
  <si>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</si>
  <si>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</si>
  <si>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</si>
  <si>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</si>
  <si>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</si>
  <si>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</si>
  <si>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</si>
  <si>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</si>
  <si>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</si>
  <si>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</si>
  <si>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</si>
  <si>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</si>
  <si>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</si>
  <si>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</si>
  <si>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</si>
  <si>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</si>
  <si>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</si>
  <si>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</si>
  <si>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</si>
  <si>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</si>
  <si>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</si>
  <si>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</si>
  <si>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</si>
  <si>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</si>
  <si>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</si>
  <si>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</si>
  <si>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</si>
  <si>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</si>
  <si>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</si>
  <si>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</si>
  <si>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</si>
  <si>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</si>
  <si>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</si>
  <si>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</si>
  <si>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</si>
  <si>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</si>
  <si>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</si>
  <si>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</si>
  <si>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</si>
  <si>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</si>
  <si>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</si>
  <si>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</si>
  <si>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</si>
  <si>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</si>
  <si>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</si>
  <si>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</si>
  <si>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</si>
  <si>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</si>
  <si>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</si>
  <si>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</si>
  <si>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</si>
  <si>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</si>
  <si>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</si>
  <si>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</si>
  <si>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</si>
  <si>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</si>
  <si>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</si>
  <si>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</si>
  <si>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</si>
  <si>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</si>
  <si>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</si>
  <si>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</si>
  <si>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</si>
  <si>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</si>
  <si>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</si>
  <si>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</si>
  <si>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</si>
  <si>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</si>
  <si>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</si>
  <si>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</si>
  <si>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</si>
  <si>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</si>
  <si>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</si>
  <si>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</si>
  <si>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</si>
  <si>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</si>
  <si>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</si>
  <si>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</si>
  <si>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</si>
  <si>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</si>
  <si>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</si>
  <si>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</si>
  <si>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</si>
  <si>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</si>
  <si>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</si>
  <si>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</si>
  <si>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</si>
  <si>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</si>
  <si>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</si>
  <si>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</si>
  <si>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</si>
  <si>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</si>
  <si>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</si>
  <si>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</si>
  <si>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</si>
  <si>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</si>
  <si>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</si>
  <si>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</si>
  <si>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</si>
  <si>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</si>
  <si>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</si>
  <si>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</si>
  <si>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</si>
  <si>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</si>
  <si>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</si>
  <si>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</si>
  <si>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</si>
  <si>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</si>
  <si>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</si>
  <si>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</si>
  <si>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</si>
  <si>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</si>
  <si>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</si>
  <si>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</si>
  <si>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</si>
  <si>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</si>
  <si>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</si>
  <si>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</si>
  <si>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</si>
  <si>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</si>
  <si>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</si>
  <si>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</si>
  <si>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</si>
  <si>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</si>
  <si>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</si>
  <si>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</si>
  <si>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</si>
  <si>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</si>
  <si>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</si>
  <si>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</si>
  <si>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</si>
  <si>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</si>
  <si>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</si>
  <si>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</si>
  <si>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</si>
  <si>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</si>
  <si>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</si>
  <si>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</si>
  <si>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</si>
  <si>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</si>
  <si>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</si>
  <si>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</si>
  <si>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</si>
  <si>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</si>
  <si>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</si>
  <si>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</si>
  <si>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</si>
  <si>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</si>
  <si>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</si>
  <si>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</si>
  <si>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</si>
  <si>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</si>
  <si>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</si>
  <si>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</si>
  <si>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</si>
  <si>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</si>
  <si>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</si>
  <si>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</si>
  <si>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</si>
  <si>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</si>
  <si>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</si>
  <si>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</si>
  <si>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</si>
  <si>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</si>
  <si>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</si>
  <si>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</si>
  <si>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</si>
  <si>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</si>
  <si>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</si>
  <si>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</si>
  <si>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</si>
  <si>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</si>
  <si>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</si>
  <si>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</si>
  <si>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</si>
  <si>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</si>
  <si>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</si>
  <si>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</si>
  <si>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</si>
  <si>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</si>
  <si>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</si>
  <si>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</si>
  <si>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</si>
  <si>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</si>
  <si>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</si>
  <si>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</si>
  <si>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</si>
  <si>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</si>
  <si>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</si>
  <si>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</si>
  <si>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</si>
  <si>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</si>
  <si>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</si>
  <si>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</si>
  <si>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</si>
  <si>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</si>
  <si>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</si>
  <si>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</si>
  <si>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</si>
  <si>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</si>
  <si>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</si>
  <si>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</si>
  <si>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</si>
  <si>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</si>
  <si>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</si>
  <si>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</si>
  <si>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</si>
  <si>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</si>
  <si>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</si>
  <si>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</si>
  <si>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</si>
  <si>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</si>
  <si>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</si>
  <si>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</si>
  <si>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</si>
  <si>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</si>
  <si>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</si>
  <si>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</si>
  <si>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</si>
  <si>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</si>
  <si>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</si>
  <si>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</si>
  <si>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</si>
  <si>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</si>
  <si>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</si>
  <si>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</si>
  <si>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</si>
  <si>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</si>
  <si>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</si>
  <si>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</si>
  <si>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</si>
  <si>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</si>
  <si>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</si>
  <si>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</si>
  <si>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</si>
  <si>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</si>
  <si>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</si>
  <si>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</si>
  <si>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</si>
  <si>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</si>
  <si>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</si>
  <si>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</si>
  <si>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</si>
  <si>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</si>
  <si>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</si>
  <si>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</si>
  <si>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</si>
  <si>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</si>
  <si>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</si>
  <si>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</si>
  <si>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</si>
  <si>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</si>
  <si>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</si>
  <si>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</si>
  <si>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</si>
  <si>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</si>
  <si>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</si>
  <si>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</si>
  <si>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</si>
  <si>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</si>
  <si>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</si>
  <si>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</si>
  <si>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</si>
  <si>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</si>
  <si>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</si>
  <si>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</si>
  <si>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</si>
  <si>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</si>
  <si>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</si>
  <si>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</si>
  <si>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</si>
  <si>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</si>
  <si>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</si>
  <si>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</si>
  <si>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</si>
  <si>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</si>
  <si>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</si>
  <si>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</si>
  <si>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</si>
  <si>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</si>
  <si>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</si>
  <si>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</si>
  <si>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</si>
  <si>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</si>
  <si>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</si>
  <si>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</si>
  <si>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</si>
  <si>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</si>
  <si>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</si>
  <si>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</si>
  <si>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</si>
  <si>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</si>
  <si>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</si>
  <si>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</si>
  <si>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</si>
  <si>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</si>
  <si>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</si>
  <si>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</si>
  <si>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</si>
  <si>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</si>
  <si>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</si>
  <si>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</si>
  <si>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</si>
  <si>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</si>
  <si>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</si>
  <si>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</si>
  <si>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</si>
  <si>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</si>
  <si>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</si>
  <si>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</si>
  <si>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</si>
  <si>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</si>
  <si>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</si>
  <si>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</si>
  <si>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</si>
  <si>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</si>
  <si>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</si>
  <si>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</si>
  <si>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</si>
  <si>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</si>
  <si>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</si>
  <si>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</si>
  <si>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</si>
  <si>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</si>
  <si>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</si>
  <si>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</si>
  <si>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</si>
  <si>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</si>
  <si>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</si>
  <si>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</si>
  <si>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</si>
  <si>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</si>
  <si>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</si>
  <si>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</si>
  <si>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</si>
  <si>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</si>
  <si>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</si>
  <si>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</si>
  <si>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</si>
  <si>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</si>
  <si>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</si>
  <si>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</si>
  <si>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</si>
  <si>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</si>
  <si>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</si>
  <si>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</si>
  <si>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</si>
  <si>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</si>
  <si>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</si>
  <si>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</si>
  <si>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</si>
  <si>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</si>
  <si>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</si>
  <si>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</si>
  <si>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</si>
  <si>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</si>
  <si>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</si>
  <si>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</si>
  <si>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</si>
  <si>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</si>
  <si>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</si>
  <si>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</si>
  <si>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</si>
  <si>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</si>
  <si>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</si>
  <si>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</si>
  <si>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</si>
  <si>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</si>
  <si>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</si>
  <si>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</si>
  <si>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</si>
  <si>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</si>
  <si>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</si>
  <si>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</si>
  <si>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</si>
  <si>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</si>
  <si>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</si>
  <si>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</si>
  <si>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</si>
  <si>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</si>
  <si>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</si>
  <si>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</si>
  <si>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</si>
  <si>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</si>
  <si>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</si>
  <si>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</si>
  <si>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</si>
  <si>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</si>
  <si>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</si>
  <si>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</si>
  <si>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</si>
  <si>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</si>
  <si>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</si>
  <si>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</si>
  <si>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</si>
  <si>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</si>
  <si>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</si>
  <si>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</si>
  <si>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</si>
  <si>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</si>
  <si>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</si>
  <si>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</si>
  <si>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</si>
  <si>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</si>
  <si>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</si>
  <si>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</si>
  <si>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</si>
  <si>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</si>
  <si>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</si>
  <si>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</si>
  <si>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</si>
  <si>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</si>
  <si>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</si>
  <si>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</si>
  <si>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</si>
  <si>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</si>
  <si>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</si>
  <si>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</si>
  <si>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</si>
  <si>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</si>
  <si>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</si>
  <si>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</si>
  <si>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</si>
  <si>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</si>
  <si>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</si>
  <si>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</si>
  <si>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</si>
  <si>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</si>
  <si>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</si>
  <si>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</si>
  <si>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</si>
  <si>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</si>
  <si>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</si>
  <si>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</si>
  <si>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</si>
  <si>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</si>
  <si>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</si>
  <si>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</si>
  <si>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</si>
  <si>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</si>
  <si>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</si>
  <si>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</si>
  <si>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</si>
  <si>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</si>
  <si>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</si>
  <si>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</si>
  <si>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</si>
  <si>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</si>
  <si>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</si>
  <si>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</si>
  <si>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</si>
  <si>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</si>
  <si>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</si>
  <si>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</si>
  <si>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</si>
  <si>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</si>
  <si>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</si>
  <si>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</si>
  <si>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</si>
  <si>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</si>
  <si>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</si>
  <si>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</si>
  <si>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</si>
  <si>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</si>
  <si>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</si>
  <si>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</si>
  <si>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</si>
  <si>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</si>
  <si>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</si>
  <si>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</si>
  <si>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</si>
  <si>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</si>
  <si>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</si>
  <si>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</si>
  <si>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</si>
  <si>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</si>
  <si>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</si>
  <si>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</si>
  <si>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</si>
  <si>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</si>
  <si>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</si>
  <si>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</si>
  <si>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</si>
  <si>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</si>
  <si>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</si>
  <si>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</si>
  <si>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</si>
  <si>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</si>
  <si>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</si>
  <si>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</si>
  <si>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</si>
  <si>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</si>
  <si>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</si>
  <si>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</si>
  <si>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</si>
  <si>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</si>
  <si>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</si>
  <si>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</si>
  <si>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</si>
  <si>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</si>
  <si>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</si>
  <si>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</si>
  <si>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</si>
  <si>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</si>
  <si>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</si>
  <si>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</si>
  <si>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</si>
  <si>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</si>
  <si>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</si>
  <si>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</si>
  <si>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</si>
  <si>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</si>
  <si>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</si>
  <si>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</si>
  <si>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</si>
  <si>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</si>
  <si>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</si>
  <si>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</si>
  <si>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</si>
  <si>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</si>
  <si>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</si>
  <si>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</si>
  <si>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</si>
  <si>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</si>
  <si>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</si>
  <si>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</si>
  <si>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</si>
  <si>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</si>
  <si>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</si>
  <si>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</si>
  <si>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</si>
  <si>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</si>
  <si>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</si>
  <si>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</si>
  <si>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</si>
  <si>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</si>
  <si>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</si>
  <si>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</si>
  <si>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</si>
  <si>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</si>
  <si>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</si>
  <si>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</si>
  <si>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</si>
  <si>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</si>
  <si>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</si>
  <si>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</si>
  <si>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</si>
  <si>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</si>
  <si>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</si>
  <si>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</si>
  <si>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</si>
  <si>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</si>
  <si>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</si>
  <si>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</si>
  <si>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</si>
  <si>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</si>
  <si>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</si>
  <si>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</si>
  <si>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</si>
  <si>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</si>
  <si>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</si>
  <si>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</si>
  <si>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</si>
  <si>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</si>
  <si>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</si>
  <si>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</si>
  <si>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</si>
  <si>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</si>
  <si>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</si>
  <si>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</si>
  <si>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</si>
  <si>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</si>
  <si>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</si>
  <si>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</si>
  <si>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</si>
  <si>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</si>
  <si>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</si>
  <si>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</si>
  <si>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</si>
  <si>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</si>
  <si>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</si>
  <si>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</si>
  <si>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</si>
  <si>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</si>
  <si>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</si>
  <si>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</si>
  <si>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</si>
  <si>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</si>
  <si>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</si>
  <si>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</si>
  <si>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</si>
  <si>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</si>
  <si>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</si>
  <si>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</si>
  <si>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</si>
  <si>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</si>
  <si>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</si>
  <si>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</si>
  <si>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</si>
  <si>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</si>
  <si>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</si>
  <si>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</si>
  <si>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</si>
  <si>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</si>
  <si>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</si>
  <si>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</si>
  <si>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</si>
  <si>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</si>
  <si>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</si>
  <si>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</si>
  <si>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</si>
  <si>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</si>
  <si>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</si>
  <si>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</si>
  <si>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</si>
  <si>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</si>
  <si>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</si>
  <si>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</si>
  <si>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</si>
  <si>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</si>
  <si>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</si>
  <si>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</si>
  <si>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</si>
  <si>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</si>
  <si>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</si>
  <si>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</si>
  <si>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</si>
  <si>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</si>
  <si>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</si>
  <si>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</si>
  <si>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</si>
  <si>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</si>
  <si>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</si>
  <si>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</si>
  <si>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</si>
  <si>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</si>
  <si>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</si>
  <si>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</si>
  <si>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</si>
  <si>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</si>
  <si>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</si>
  <si>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</si>
  <si>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</si>
  <si>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</si>
  <si>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</si>
  <si>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</si>
  <si>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</si>
  <si>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</si>
  <si>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</si>
  <si>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</si>
  <si>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</si>
  <si>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</si>
  <si>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</si>
  <si>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</si>
  <si>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</si>
  <si>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</si>
  <si>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</si>
  <si>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</si>
  <si>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</si>
  <si>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</si>
  <si>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</si>
  <si>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</si>
  <si>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</si>
  <si>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</si>
  <si>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</si>
  <si>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</si>
  <si>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</si>
  <si>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</si>
  <si>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</si>
  <si>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</si>
  <si>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</si>
  <si>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</si>
  <si>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</si>
  <si>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</si>
  <si>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</si>
  <si>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</si>
  <si>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</si>
  <si>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</si>
  <si>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</si>
  <si>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</si>
  <si>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</si>
  <si>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</si>
  <si>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</si>
  <si>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</si>
  <si>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</si>
  <si>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</si>
  <si>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</si>
  <si>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</si>
  <si>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</si>
  <si>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</si>
  <si>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</si>
  <si>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</si>
  <si>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</si>
  <si>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</si>
  <si>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</si>
  <si>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</si>
  <si>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</si>
  <si>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</si>
  <si>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</si>
  <si>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</si>
  <si>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</si>
  <si>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</si>
  <si>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</si>
  <si>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</si>
  <si>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</si>
  <si>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</si>
  <si>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</si>
  <si>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</si>
  <si>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</si>
  <si>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</si>
  <si>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</si>
  <si>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</si>
  <si>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</si>
  <si>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</si>
  <si>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</si>
  <si>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</si>
  <si>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</si>
  <si>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</si>
  <si>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</si>
  <si>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</si>
  <si>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</si>
  <si>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</si>
  <si>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</si>
  <si>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</si>
  <si>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</si>
  <si>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</si>
  <si>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</si>
  <si>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</si>
  <si>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</si>
  <si>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</si>
  <si>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</si>
  <si>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</si>
  <si>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</si>
  <si>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</si>
  <si>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</si>
  <si>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</si>
  <si>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</si>
  <si>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</si>
  <si>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</si>
  <si>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</si>
  <si>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</si>
  <si>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</si>
  <si>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</si>
  <si>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</si>
  <si>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</si>
  <si>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</si>
  <si>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</si>
  <si>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</si>
  <si>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</si>
  <si>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</si>
  <si>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</si>
  <si>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</si>
  <si>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</si>
  <si>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</si>
  <si>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</si>
  <si>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</si>
  <si>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</si>
  <si>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</si>
  <si>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</si>
  <si>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</si>
  <si>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</si>
  <si>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</si>
  <si>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</si>
  <si>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</si>
  <si>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</si>
  <si>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</si>
  <si>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</si>
  <si>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</si>
  <si>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</si>
  <si>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</si>
  <si>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</si>
  <si>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</si>
  <si>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</si>
  <si>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</si>
  <si>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</si>
  <si>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</si>
  <si>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</si>
  <si>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</si>
  <si>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</si>
  <si>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</si>
  <si>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</si>
  <si>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</si>
  <si>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</si>
  <si>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</si>
  <si>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</si>
  <si>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</si>
  <si>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</si>
  <si>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</si>
  <si>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</si>
  <si>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</si>
  <si>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</si>
  <si>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</si>
  <si>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</si>
  <si>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</si>
  <si>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</si>
  <si>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</si>
  <si>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</si>
  <si>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</si>
  <si>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</si>
  <si>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</si>
  <si>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</si>
  <si>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</si>
  <si>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</si>
  <si>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</si>
  <si>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</si>
  <si>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</si>
  <si>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</si>
  <si>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</si>
  <si>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</si>
  <si>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</si>
  <si>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</si>
  <si>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</si>
  <si>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</si>
  <si>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</si>
  <si>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</si>
  <si>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</si>
  <si>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</si>
  <si>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</si>
  <si>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</si>
  <si>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</si>
  <si>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</si>
  <si>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</si>
  <si>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</si>
  <si>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</si>
  <si>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</si>
  <si>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</si>
  <si>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</si>
  <si>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</si>
  <si>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</si>
  <si>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</si>
  <si>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</si>
  <si>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</si>
  <si>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</si>
  <si>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</si>
  <si>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</si>
  <si>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</si>
  <si>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</si>
  <si>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</si>
  <si>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</si>
  <si>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</si>
  <si>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</si>
  <si>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</si>
  <si>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</si>
  <si>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</si>
  <si>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</si>
  <si>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</si>
  <si>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</si>
  <si>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</si>
  <si>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</si>
  <si>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</si>
  <si>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</si>
  <si>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</si>
  <si>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</si>
  <si>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</si>
  <si>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</si>
  <si>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</si>
  <si>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</si>
  <si>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</si>
  <si>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</si>
  <si>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</si>
  <si>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</si>
  <si>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</si>
  <si>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</si>
  <si>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</si>
  <si>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</si>
  <si>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</si>
  <si>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</si>
  <si>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</si>
  <si>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</si>
  <si>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</si>
  <si>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</si>
  <si>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</si>
  <si>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</si>
  <si>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</si>
  <si>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</si>
  <si>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</si>
  <si>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</si>
  <si>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</si>
  <si>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</si>
  <si>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</si>
  <si>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</si>
  <si>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</si>
  <si>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</si>
  <si>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</si>
  <si>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</si>
  <si>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</si>
  <si>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</si>
  <si>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</si>
  <si>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</si>
  <si>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</si>
  <si>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</si>
  <si>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</si>
  <si>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</si>
  <si>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</si>
  <si>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</si>
  <si>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</si>
  <si>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</si>
  <si>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</si>
  <si>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</si>
  <si>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</si>
  <si>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</si>
  <si>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</si>
  <si>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</si>
  <si>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</si>
  <si>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</si>
  <si>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</si>
  <si>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</si>
  <si>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</si>
  <si>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</si>
  <si>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</si>
  <si>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</si>
  <si>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</si>
  <si>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</si>
  <si>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</si>
  <si>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</si>
  <si>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</si>
  <si>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</si>
  <si>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</si>
  <si>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</si>
  <si>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</si>
  <si>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</si>
  <si>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</si>
  <si>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</si>
  <si>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</si>
  <si>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</si>
  <si>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</si>
  <si>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</si>
  <si>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</si>
  <si>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</si>
  <si>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</si>
  <si>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</si>
  <si>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</si>
  <si>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</si>
  <si>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</si>
  <si>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</si>
  <si>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</si>
  <si>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</si>
  <si>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</si>
  <si>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</si>
  <si>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</si>
  <si>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</si>
  <si>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</si>
  <si>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</si>
  <si>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</si>
  <si>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</si>
  <si>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</si>
  <si>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</si>
  <si>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</si>
  <si>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</si>
  <si>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</si>
  <si>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</si>
  <si>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</si>
  <si>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</si>
  <si>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</si>
  <si>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</si>
  <si>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</si>
  <si>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</si>
  <si>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</si>
  <si>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</si>
  <si>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</si>
  <si>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</si>
  <si>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</si>
  <si>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</si>
  <si>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</si>
  <si>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</si>
  <si>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</si>
  <si>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</si>
  <si>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</si>
  <si>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</si>
  <si>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</si>
  <si>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</si>
  <si>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</si>
  <si>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</si>
  <si>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</si>
  <si>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</si>
  <si>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</si>
  <si>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</si>
  <si>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</si>
  <si>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</si>
  <si>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</si>
  <si>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</si>
  <si>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</si>
  <si>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</si>
  <si>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</si>
  <si>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</si>
  <si>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</si>
  <si>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</si>
  <si>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</si>
  <si>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</si>
  <si>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</si>
  <si>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</si>
  <si>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</si>
  <si>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</si>
  <si>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</si>
  <si>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</si>
  <si>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</si>
  <si>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</si>
  <si>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</si>
  <si>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</si>
  <si>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</si>
  <si>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</si>
  <si>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</si>
  <si>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</si>
  <si>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</si>
  <si>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</si>
  <si>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</si>
  <si>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</si>
  <si>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</si>
  <si>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</si>
  <si>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</si>
  <si>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</si>
  <si>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</si>
  <si>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</si>
  <si>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</si>
  <si>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</si>
  <si>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</si>
  <si>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</si>
  <si>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</si>
  <si>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</si>
  <si>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</si>
  <si>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</si>
  <si>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</si>
  <si>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</si>
  <si>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</si>
  <si>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</si>
  <si>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</si>
  <si>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</si>
  <si>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</si>
  <si>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</si>
  <si>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</si>
  <si>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</si>
  <si>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</si>
  <si>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</si>
  <si>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</si>
  <si>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</si>
  <si>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</si>
  <si>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</si>
  <si>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</si>
  <si>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</si>
  <si>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</si>
  <si>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</si>
  <si>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</si>
  <si>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</si>
  <si>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</si>
  <si>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</si>
  <si>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</si>
  <si>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</si>
  <si>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</si>
  <si>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</si>
  <si>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</si>
  <si>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</si>
  <si>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</si>
  <si>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</si>
  <si>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</si>
  <si>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</si>
  <si>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</si>
  <si>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</si>
  <si>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</si>
  <si>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</si>
  <si>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</si>
  <si>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</si>
  <si>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</si>
  <si>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</si>
  <si>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</si>
  <si>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</si>
  <si>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</si>
  <si>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</si>
  <si>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</si>
  <si>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</si>
  <si>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</si>
  <si>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</si>
  <si>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</si>
  <si>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</si>
  <si>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</si>
  <si>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</si>
  <si>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</si>
  <si>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</si>
  <si>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</si>
  <si>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</si>
  <si>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</si>
  <si>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</si>
  <si>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</si>
  <si>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</si>
  <si>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</si>
  <si>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</si>
  <si>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</si>
  <si>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</si>
  <si>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</si>
  <si>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</si>
  <si>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</si>
  <si>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</si>
  <si>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</si>
  <si>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</si>
  <si>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</si>
  <si>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</si>
  <si>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</si>
  <si>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</si>
  <si>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</si>
  <si>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</si>
  <si>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</si>
  <si>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</si>
  <si>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</si>
  <si>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</si>
  <si>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</si>
  <si>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</si>
  <si>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</si>
  <si>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</si>
  <si>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</si>
  <si>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</si>
  <si>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</si>
  <si>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</si>
  <si>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</si>
  <si>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</si>
  <si>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</si>
  <si>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</si>
  <si>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</si>
  <si>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</si>
  <si>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</si>
  <si>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</si>
  <si>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</si>
  <si>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</si>
  <si>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</si>
  <si>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</si>
  <si>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</si>
  <si>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</si>
  <si>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</si>
  <si>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</si>
  <si>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</si>
  <si>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</si>
  <si>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</si>
  <si>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</si>
  <si>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</si>
  <si>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</si>
  <si>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</si>
  <si>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</si>
  <si>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</si>
  <si>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</si>
  <si>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</si>
  <si>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</si>
  <si>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</si>
  <si>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</si>
  <si>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</si>
  <si>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</si>
  <si>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</si>
  <si>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</si>
  <si>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</si>
  <si>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</si>
  <si>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</si>
  <si>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</si>
  <si>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</si>
  <si>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</si>
  <si>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</si>
  <si>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</si>
  <si>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</si>
  <si>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</si>
  <si>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</si>
  <si>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</si>
  <si>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</si>
  <si>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</si>
  <si>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</si>
  <si>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</si>
  <si>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</si>
  <si>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</si>
  <si>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</si>
  <si>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</si>
  <si>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</si>
  <si>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</si>
  <si>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</si>
  <si>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</si>
  <si>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</si>
  <si>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</si>
  <si>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</si>
  <si>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</si>
  <si>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</si>
  <si>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</si>
  <si>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</si>
  <si>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</si>
  <si>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</si>
  <si>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</si>
  <si>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</si>
  <si>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</si>
  <si>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</si>
  <si>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</si>
  <si>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</si>
  <si>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</si>
  <si>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</si>
  <si>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</si>
  <si>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</si>
  <si>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</si>
  <si>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</si>
  <si>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</si>
  <si>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</si>
  <si>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</si>
  <si>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</si>
  <si>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</si>
  <si>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</si>
  <si>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</si>
  <si>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</si>
  <si>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</si>
  <si>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</si>
  <si>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</si>
  <si>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</si>
  <si>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</si>
  <si>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</si>
  <si>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</si>
  <si>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</si>
  <si>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</si>
  <si>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</si>
  <si>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</si>
  <si>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</si>
  <si>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</si>
  <si>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</si>
  <si>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</si>
  <si>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</si>
  <si>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</si>
  <si>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</si>
  <si>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</si>
  <si>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</si>
  <si>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</si>
  <si>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</si>
  <si>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</si>
  <si>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</si>
  <si>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</si>
  <si>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</si>
  <si>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</si>
  <si>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</si>
  <si>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</si>
  <si>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</si>
  <si>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</si>
  <si>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</si>
  <si>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</si>
  <si>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</si>
  <si>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</si>
  <si>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</si>
  <si>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</si>
  <si>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</si>
  <si>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</si>
  <si>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</si>
  <si>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</si>
  <si>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</si>
  <si>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</si>
  <si>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</si>
  <si>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</si>
  <si>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</si>
  <si>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</si>
  <si>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</si>
  <si>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</si>
  <si>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</si>
  <si>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</si>
  <si>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</si>
  <si>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</si>
  <si>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</si>
  <si>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</si>
  <si>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</si>
  <si>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</si>
  <si>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</si>
  <si>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</si>
  <si>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</si>
  <si>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</si>
  <si>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</si>
  <si>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</si>
  <si>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</si>
  <si>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</si>
  <si>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</si>
  <si>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</si>
  <si>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</si>
  <si>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</si>
  <si>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</si>
  <si>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</si>
  <si>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</si>
  <si>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</si>
  <si>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</si>
  <si>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</si>
  <si>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</si>
  <si>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</si>
  <si>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</si>
  <si>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</si>
  <si>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</si>
  <si>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</si>
  <si>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</si>
  <si>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</si>
  <si>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</si>
  <si>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</si>
  <si>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</si>
  <si>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</si>
  <si>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</si>
  <si>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</si>
  <si>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</si>
  <si>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</si>
  <si>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</si>
  <si>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</si>
  <si>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</si>
  <si>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</si>
  <si>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</si>
  <si>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</si>
  <si>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</si>
  <si>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</si>
  <si>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</si>
  <si>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</si>
  <si>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</si>
  <si>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</si>
  <si>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</si>
  <si>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</si>
  <si>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</si>
  <si>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</si>
  <si>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</si>
  <si>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</si>
  <si>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</si>
  <si>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</si>
  <si>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</si>
  <si>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</si>
  <si>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</si>
  <si>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</si>
  <si>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</si>
  <si>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</si>
  <si>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</si>
  <si>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</si>
  <si>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</si>
  <si>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</si>
  <si>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</si>
  <si>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</si>
  <si>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</si>
  <si>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</si>
  <si>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</si>
  <si>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</si>
  <si>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</si>
  <si>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</si>
  <si>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</si>
  <si>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</si>
  <si>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</si>
  <si>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</si>
  <si>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</si>
  <si>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</si>
  <si>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</si>
  <si>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</si>
  <si>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</si>
  <si>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</si>
  <si>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</si>
  <si>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</si>
  <si>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</si>
  <si>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</si>
  <si>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</si>
  <si>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</si>
  <si>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</si>
  <si>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</si>
  <si>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</si>
  <si>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</si>
  <si>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</si>
  <si>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</si>
  <si>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</si>
  <si>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</si>
  <si>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</si>
  <si>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</si>
  <si>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</si>
  <si>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</si>
  <si>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</si>
  <si>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</si>
  <si>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</si>
  <si>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</si>
  <si>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</si>
  <si>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</si>
  <si>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</si>
  <si>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</si>
  <si>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</si>
  <si>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</si>
  <si>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</si>
  <si>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</si>
  <si>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</si>
  <si>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</si>
  <si>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</si>
  <si>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</si>
  <si>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</si>
  <si>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</si>
  <si>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</si>
  <si>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</si>
  <si>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</si>
  <si>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</si>
  <si>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</si>
  <si>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</si>
  <si>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</si>
  <si>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</si>
  <si>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</si>
  <si>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</si>
  <si>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</si>
  <si>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</si>
  <si>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</si>
  <si>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</si>
  <si>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</si>
  <si>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</si>
  <si>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</si>
  <si>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</si>
  <si>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</si>
  <si>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</si>
  <si>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</si>
  <si>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</si>
  <si>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</si>
  <si>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</si>
  <si>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</si>
  <si>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</si>
  <si>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</si>
  <si>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</si>
  <si>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</si>
  <si>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</si>
  <si>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</si>
  <si>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</si>
  <si>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</si>
  <si>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</si>
  <si>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</si>
  <si>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</si>
  <si>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</si>
  <si>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</si>
  <si>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</si>
  <si>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</si>
  <si>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</si>
  <si>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</si>
  <si>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</si>
  <si>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</si>
  <si>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</si>
  <si>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</si>
  <si>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</si>
  <si>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</si>
  <si>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</si>
  <si>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</si>
  <si>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</si>
  <si>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</si>
  <si>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</si>
  <si>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</si>
  <si>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</si>
  <si>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</si>
  <si>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</si>
  <si>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</si>
  <si>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</si>
  <si>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</si>
  <si>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</si>
  <si>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</si>
  <si>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</si>
  <si>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</si>
  <si>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</si>
  <si>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</si>
  <si>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</si>
  <si>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</si>
  <si>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</si>
  <si>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</si>
  <si>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</si>
  <si>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</si>
  <si>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</si>
  <si>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</si>
  <si>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</si>
  <si>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</si>
  <si>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</si>
  <si>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</si>
  <si>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</si>
  <si>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</si>
  <si>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</si>
  <si>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</si>
  <si>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</si>
  <si>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</si>
  <si>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</si>
  <si>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</si>
  <si>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</si>
  <si>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</si>
  <si>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</si>
  <si>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</si>
  <si>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</si>
  <si>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</si>
  <si>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</si>
  <si>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</si>
  <si>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</si>
  <si>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</si>
  <si>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</si>
  <si>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</si>
  <si>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</si>
  <si>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</si>
  <si>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</si>
  <si>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</si>
  <si>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</si>
  <si>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</si>
  <si>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</si>
  <si>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</si>
  <si>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</si>
  <si>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</si>
  <si>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</si>
  <si>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</si>
  <si>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</si>
  <si>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</si>
  <si>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</si>
  <si>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</si>
  <si>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</si>
  <si>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</si>
  <si>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</si>
  <si>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</si>
  <si>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</si>
  <si>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</si>
  <si>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</si>
  <si>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</si>
  <si>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</si>
  <si>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</si>
  <si>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</si>
  <si>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</si>
  <si>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</si>
  <si>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</si>
  <si>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</si>
  <si>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</si>
  <si>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</si>
  <si>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</si>
  <si>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</si>
  <si>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</si>
  <si>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</si>
  <si>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</si>
  <si>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</si>
  <si>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</si>
  <si>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</si>
  <si>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</si>
  <si>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</si>
  <si>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</si>
  <si>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</si>
  <si>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</si>
  <si>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</si>
  <si>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</si>
  <si>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</si>
  <si>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</si>
  <si>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</si>
  <si>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</si>
  <si>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</si>
  <si>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</si>
  <si>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</si>
  <si>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</si>
  <si>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</si>
  <si>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</si>
  <si>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</si>
  <si>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</si>
  <si>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</si>
  <si>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</si>
  <si>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</si>
  <si>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</si>
  <si>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</si>
  <si>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</si>
  <si>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</si>
  <si>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</si>
  <si>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</si>
  <si>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</si>
  <si>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</si>
  <si>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</si>
  <si>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</si>
  <si>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</si>
  <si>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</si>
  <si>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</si>
  <si>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</si>
  <si>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</si>
  <si>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</si>
  <si>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</si>
  <si>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</si>
  <si>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</si>
  <si>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</si>
  <si>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</si>
  <si>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</si>
  <si>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</si>
  <si>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</si>
  <si>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</si>
  <si>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</si>
  <si>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</si>
  <si>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</si>
  <si>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</si>
  <si>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</si>
  <si>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</si>
  <si>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</si>
  <si>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</si>
  <si>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</si>
  <si>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</si>
  <si>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</si>
  <si>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</si>
  <si>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</si>
  <si>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</si>
  <si>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</si>
  <si>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</si>
  <si>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</si>
  <si>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</si>
  <si>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</si>
  <si>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</si>
  <si>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</si>
  <si>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</si>
  <si>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</si>
  <si>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</si>
  <si>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</si>
  <si>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</si>
  <si>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</si>
  <si>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</si>
  <si>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</si>
  <si>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</si>
  <si>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</si>
  <si>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</si>
  <si>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</si>
  <si>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</si>
  <si>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</si>
  <si>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</si>
  <si>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</si>
  <si>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</si>
  <si>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</si>
  <si>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</si>
  <si>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</si>
  <si>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</si>
  <si>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</si>
  <si>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</si>
  <si>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</si>
  <si>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</si>
  <si>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</si>
  <si>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</si>
  <si>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</si>
  <si>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</si>
  <si>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</si>
  <si>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</si>
  <si>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</si>
  <si>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</si>
  <si>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</si>
  <si>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</si>
  <si>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</si>
  <si>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</si>
  <si>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</si>
  <si>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</si>
  <si>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</si>
  <si>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</si>
  <si>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</si>
  <si>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</si>
  <si>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</si>
  <si>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</si>
  <si>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</si>
  <si>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</si>
  <si>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</si>
  <si>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</si>
  <si>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</si>
  <si>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</si>
  <si>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</si>
  <si>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</si>
  <si>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</si>
  <si>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</si>
  <si>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</si>
  <si>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</si>
  <si>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</si>
  <si>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</si>
  <si>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</si>
  <si>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</si>
  <si>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</si>
  <si>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</si>
  <si>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</si>
  <si>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</si>
  <si>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</si>
  <si>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</si>
  <si>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</si>
  <si>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</si>
  <si>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</si>
  <si>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</si>
  <si>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</si>
  <si>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</si>
  <si>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</si>
  <si>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</si>
  <si>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</si>
  <si>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</si>
  <si>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</si>
  <si>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</si>
  <si>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</si>
  <si>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</si>
  <si>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</si>
  <si>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</si>
  <si>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</si>
  <si>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</si>
  <si>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</si>
  <si>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</si>
  <si>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</si>
  <si>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</si>
  <si>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</si>
  <si>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</si>
  <si>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</si>
  <si>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</si>
  <si>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</si>
  <si>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</si>
  <si>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</si>
  <si>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</si>
  <si>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</si>
  <si>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</si>
  <si>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</si>
  <si>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</si>
  <si>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</si>
  <si>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</si>
  <si>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</si>
  <si>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</si>
  <si>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</si>
  <si>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</si>
  <si>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</si>
  <si>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</si>
  <si>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</si>
  <si>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</si>
  <si>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</si>
  <si>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</si>
  <si>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</si>
  <si>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</si>
  <si>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</si>
  <si>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</si>
  <si>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</si>
  <si>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</si>
  <si>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</si>
  <si>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</si>
  <si>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</si>
  <si>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</si>
  <si>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</si>
  <si>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</si>
  <si>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</si>
  <si>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</si>
  <si>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</si>
  <si>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</si>
  <si>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</si>
  <si>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</si>
  <si>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</si>
  <si>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</si>
  <si>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</si>
  <si>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</si>
  <si>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</si>
  <si>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</si>
  <si>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</si>
  <si>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</si>
  <si>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</si>
  <si>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</si>
  <si>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</si>
  <si>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</si>
  <si>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</si>
  <si>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</si>
  <si>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</si>
  <si>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</si>
  <si>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</si>
  <si>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</si>
  <si>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</si>
  <si>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</si>
  <si>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</si>
  <si>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</si>
  <si>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</si>
  <si>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</si>
  <si>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</si>
  <si>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</si>
  <si>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</si>
  <si>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</si>
  <si>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</si>
  <si>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</si>
  <si>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</si>
  <si>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</si>
  <si>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</si>
  <si>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</si>
  <si>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</si>
  <si>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</si>
  <si>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</si>
  <si>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</si>
  <si>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</si>
  <si>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</si>
  <si>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</si>
  <si>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</si>
  <si>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</si>
  <si>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</si>
  <si>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</si>
  <si>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</si>
  <si>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</si>
  <si>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</si>
  <si>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</si>
  <si>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</si>
  <si>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</si>
  <si>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</si>
  <si>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</si>
  <si>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</si>
  <si>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</si>
  <si>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</si>
  <si>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</si>
  <si>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</si>
  <si>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</si>
  <si>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</si>
  <si>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</si>
  <si>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</si>
  <si>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</si>
  <si>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</si>
  <si>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</si>
  <si>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</si>
  <si>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</si>
  <si>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</si>
  <si>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</si>
  <si>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</si>
  <si>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</si>
  <si>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</si>
  <si>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</si>
  <si>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</si>
  <si>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</si>
  <si>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</si>
  <si>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</si>
  <si>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</si>
  <si>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</si>
  <si>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</si>
  <si>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</si>
  <si>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</si>
  <si>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</si>
  <si>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</si>
  <si>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</si>
  <si>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</si>
  <si>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</si>
  <si>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</si>
  <si>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</si>
  <si>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</si>
  <si>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</si>
  <si>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</si>
  <si>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</si>
  <si>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</si>
  <si>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</si>
  <si>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</si>
  <si>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</si>
  <si>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</si>
  <si>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</si>
  <si>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</si>
  <si>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</si>
  <si>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</si>
  <si>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</si>
  <si>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</si>
  <si>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</si>
  <si>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</si>
  <si>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</si>
  <si>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</si>
  <si>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</si>
  <si>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</si>
  <si>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</si>
  <si>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</si>
  <si>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</si>
  <si>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</si>
  <si>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</si>
  <si>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</si>
  <si>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</si>
  <si>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</si>
  <si>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</si>
  <si>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</si>
  <si>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</si>
  <si>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</si>
  <si>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</si>
  <si>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</si>
  <si>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</si>
  <si>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</si>
  <si>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</si>
  <si>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</si>
  <si>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</si>
  <si>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</si>
  <si>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</si>
  <si>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</si>
  <si>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</si>
  <si>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</si>
  <si>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</si>
  <si>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</si>
  <si>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</si>
  <si>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</si>
  <si>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</si>
  <si>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</si>
  <si>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</si>
  <si>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</si>
  <si>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</si>
  <si>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</si>
  <si>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</si>
  <si>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</si>
  <si>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</si>
  <si>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</si>
  <si>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</si>
  <si>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</si>
  <si>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</si>
  <si>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</si>
  <si>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</si>
  <si>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</si>
  <si>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</si>
  <si>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</si>
  <si>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</si>
  <si>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</si>
  <si>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</si>
  <si>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</si>
  <si>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</si>
  <si>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</si>
  <si>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</si>
  <si>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</si>
  <si>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</si>
  <si>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</si>
  <si>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</si>
  <si>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</si>
  <si>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</si>
  <si>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</si>
  <si>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</si>
  <si>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</si>
  <si>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</si>
  <si>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</si>
  <si>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</si>
  <si>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</si>
  <si>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</si>
  <si>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</si>
  <si>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</si>
  <si>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</si>
  <si>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</si>
  <si>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</si>
  <si>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</si>
  <si>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</si>
  <si>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</si>
  <si>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</si>
  <si>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</si>
  <si>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</si>
  <si>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</si>
  <si>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</si>
  <si>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</si>
  <si>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</si>
  <si>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</si>
  <si>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</si>
  <si>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</si>
  <si>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</si>
  <si>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</si>
  <si>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</si>
  <si>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</si>
  <si>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</si>
  <si>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</si>
  <si>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</si>
  <si>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</si>
  <si>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</si>
  <si>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</si>
  <si>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</si>
  <si>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</si>
  <si>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</si>
  <si>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</si>
  <si>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</si>
  <si>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</si>
  <si>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</si>
  <si>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</si>
  <si>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</si>
  <si>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</si>
  <si>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</si>
  <si>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</si>
  <si>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</si>
  <si>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</si>
  <si>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</si>
  <si>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</si>
  <si>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</si>
  <si>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</si>
  <si>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</si>
  <si>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</si>
  <si>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</si>
  <si>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</si>
  <si>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</si>
  <si>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</si>
  <si>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</si>
  <si>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</si>
  <si>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</si>
  <si>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</si>
  <si>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</si>
  <si>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</si>
  <si>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</si>
  <si>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</si>
  <si>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</si>
  <si>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</si>
  <si>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</si>
  <si>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</si>
  <si>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</si>
  <si>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</si>
  <si>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</si>
  <si>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</si>
  <si>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</si>
  <si>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</si>
  <si>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</si>
  <si>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</si>
  <si>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</si>
  <si>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</si>
  <si>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</si>
  <si>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</si>
  <si>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</si>
  <si>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</si>
  <si>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</si>
  <si>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</si>
  <si>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</si>
  <si>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</si>
  <si>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</si>
  <si>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</si>
  <si>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</si>
  <si>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</si>
  <si>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</si>
  <si>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</si>
  <si>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</si>
  <si>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</si>
  <si>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</si>
  <si>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</si>
  <si>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</si>
  <si>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</si>
  <si>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</si>
  <si>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</si>
  <si>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</si>
  <si>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</si>
  <si>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</si>
  <si>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</si>
  <si>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</si>
  <si>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</si>
  <si>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</si>
  <si>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</si>
  <si>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</si>
  <si>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</si>
  <si>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</si>
  <si>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</si>
  <si>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</si>
  <si>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</si>
  <si>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</si>
  <si>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</si>
  <si>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</si>
  <si>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</si>
  <si>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</si>
  <si>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</si>
  <si>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</si>
  <si>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</si>
  <si>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</si>
  <si>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</si>
  <si>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</si>
  <si>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</si>
  <si>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</si>
  <si>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</si>
  <si>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</si>
  <si>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</si>
  <si>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</si>
  <si>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</si>
  <si>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</si>
  <si>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</si>
  <si>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</si>
  <si>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</si>
  <si>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</si>
  <si>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</si>
  <si>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</si>
  <si>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</si>
  <si>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</si>
  <si>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</si>
  <si>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</si>
  <si>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</si>
  <si>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</si>
  <si>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</si>
  <si>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</si>
  <si>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</si>
  <si>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</si>
  <si>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</si>
  <si>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</si>
  <si>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</si>
  <si>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</si>
  <si>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</si>
  <si>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</si>
  <si>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</si>
  <si>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</si>
  <si>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</si>
  <si>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</si>
  <si>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</si>
  <si>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</si>
  <si>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</si>
  <si>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</si>
  <si>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</si>
  <si>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</si>
  <si>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</si>
  <si>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</si>
  <si>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</si>
  <si>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</si>
  <si>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</si>
  <si>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</si>
  <si>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</si>
  <si>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</si>
  <si>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</si>
  <si>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</si>
  <si>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</si>
  <si>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</si>
  <si>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</si>
  <si>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</si>
  <si>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</si>
  <si>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</si>
  <si>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</si>
  <si>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</si>
  <si>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</si>
  <si>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</si>
  <si>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</si>
  <si>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</si>
  <si>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</si>
  <si>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</si>
  <si>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</si>
  <si>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</si>
  <si>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</si>
  <si>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</si>
  <si>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</si>
  <si>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</si>
  <si>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</si>
  <si>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</si>
  <si>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</si>
  <si>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</si>
  <si>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</si>
  <si>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</si>
  <si>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</si>
  <si>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</si>
  <si>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</si>
  <si>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</si>
  <si>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</si>
  <si>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</si>
  <si>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</si>
  <si>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</si>
  <si>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</si>
  <si>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</si>
  <si>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</si>
  <si>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</si>
  <si>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</si>
  <si>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</si>
  <si>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</si>
  <si>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</si>
  <si>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</si>
  <si>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</si>
  <si>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</si>
  <si>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</si>
  <si>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</si>
  <si>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</si>
  <si>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</si>
  <si>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</si>
  <si>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</si>
  <si>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</si>
  <si>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</si>
  <si>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</si>
  <si>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</si>
  <si>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</si>
  <si>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</si>
  <si>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</si>
  <si>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</si>
  <si>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</si>
  <si>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</si>
  <si>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</si>
  <si>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</si>
  <si>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</si>
  <si>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</si>
  <si>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</si>
  <si>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</si>
  <si>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</si>
  <si>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</si>
  <si>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</si>
  <si>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</si>
  <si>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</si>
  <si>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</si>
  <si>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</si>
  <si>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</si>
  <si>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</si>
  <si>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</si>
  <si>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</si>
  <si>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</si>
  <si>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</si>
  <si>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</si>
  <si>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</si>
  <si>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</si>
  <si>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</si>
  <si>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</si>
  <si>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</si>
  <si>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</si>
  <si>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</si>
  <si>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</si>
  <si>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</si>
  <si>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</si>
  <si>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</si>
  <si>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</si>
  <si>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</si>
  <si>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</si>
  <si>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</si>
  <si>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</si>
  <si>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</si>
  <si>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</si>
  <si>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</si>
  <si>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</si>
  <si>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</si>
  <si>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</si>
  <si>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</si>
  <si>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</si>
  <si>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</si>
  <si>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</si>
  <si>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</si>
  <si>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</si>
  <si>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</si>
  <si>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</si>
  <si>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</si>
  <si>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</si>
  <si>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</si>
  <si>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</si>
  <si>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</si>
  <si>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</si>
  <si>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</si>
  <si>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</si>
  <si>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</si>
  <si>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</si>
  <si>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</si>
  <si>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</si>
  <si>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</si>
  <si>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</si>
  <si>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</si>
  <si>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</si>
  <si>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</si>
  <si>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</si>
  <si>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</si>
  <si>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</si>
  <si>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</si>
  <si>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</si>
  <si>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</si>
  <si>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</si>
  <si>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</si>
  <si>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</si>
  <si>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</si>
  <si>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</si>
  <si>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</si>
  <si>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</si>
  <si>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</si>
  <si>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</si>
  <si>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</si>
  <si>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</si>
  <si>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</si>
  <si>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</si>
  <si>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</si>
  <si>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</si>
  <si>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</si>
  <si>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</si>
  <si>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</si>
  <si>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</si>
  <si>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</si>
  <si>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</si>
  <si>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</si>
  <si>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</si>
  <si>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</si>
  <si>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</si>
  <si>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</si>
  <si>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</si>
  <si>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</si>
  <si>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</si>
  <si>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</si>
  <si>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</si>
  <si>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</si>
  <si>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</si>
  <si>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</si>
  <si>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</si>
  <si>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</si>
  <si>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</si>
  <si>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</si>
  <si>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</si>
  <si>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</si>
  <si>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</si>
  <si>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</si>
  <si>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</si>
  <si>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</si>
  <si>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</si>
  <si>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</si>
  <si>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</si>
  <si>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</si>
  <si>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</si>
  <si>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</si>
  <si>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</si>
  <si>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</si>
  <si>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</si>
  <si>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</si>
  <si>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</si>
  <si>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</si>
  <si>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</si>
  <si>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</si>
  <si>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</si>
  <si>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</si>
  <si>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</si>
  <si>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</si>
  <si>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</si>
  <si>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</si>
  <si>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</si>
  <si>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</si>
  <si>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</si>
  <si>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</si>
  <si>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</si>
  <si>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</si>
  <si>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</si>
  <si>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</si>
  <si>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</si>
  <si>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</si>
  <si>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</si>
  <si>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</si>
  <si>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</si>
  <si>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</si>
  <si>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</si>
  <si>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</si>
  <si>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</si>
  <si>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</si>
  <si>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</si>
  <si>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</si>
  <si>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</si>
  <si>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</si>
  <si>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</si>
  <si>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</si>
  <si>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</si>
  <si>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</si>
  <si>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</si>
  <si>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</si>
  <si>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</si>
  <si>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</si>
  <si>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</si>
  <si>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</si>
  <si>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</si>
  <si>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</si>
  <si>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</si>
  <si>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</si>
  <si>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</si>
  <si>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</si>
  <si>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</si>
  <si>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</si>
  <si>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</si>
  <si>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</si>
  <si>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</si>
  <si>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</si>
  <si>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</si>
  <si>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</si>
  <si>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</si>
  <si>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</si>
  <si>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</si>
  <si>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</si>
  <si>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</si>
  <si>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</si>
  <si>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</si>
  <si>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</si>
  <si>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</si>
  <si>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</si>
  <si>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</si>
  <si>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</si>
  <si>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</si>
  <si>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</si>
  <si>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</si>
  <si>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</si>
  <si>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</si>
  <si>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</si>
  <si>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</si>
  <si>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</si>
  <si>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</si>
  <si>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</si>
  <si>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</si>
  <si>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</si>
  <si>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</si>
  <si>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</si>
  <si>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</si>
  <si>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</si>
  <si>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</si>
  <si>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</si>
  <si>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</si>
  <si>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</si>
  <si>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</si>
  <si>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</si>
  <si>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</si>
  <si>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</si>
  <si>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</si>
  <si>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</si>
  <si>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</si>
  <si>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</si>
  <si>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</si>
  <si>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</si>
  <si>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</si>
  <si>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</si>
  <si>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</si>
  <si>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</si>
  <si>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</si>
  <si>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</si>
  <si>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</si>
  <si>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</si>
  <si>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</si>
  <si>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</si>
  <si>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</si>
  <si>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</si>
  <si>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</si>
  <si>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</si>
  <si>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</si>
  <si>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</si>
  <si>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</si>
  <si>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</si>
  <si>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</si>
  <si>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</si>
  <si>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</si>
  <si>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</si>
  <si>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</si>
  <si>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</si>
  <si>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</si>
  <si>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</si>
  <si>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</si>
  <si>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</si>
  <si>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</si>
  <si>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</si>
  <si>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</si>
  <si>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</si>
  <si>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</si>
  <si>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</si>
  <si>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</si>
  <si>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</si>
  <si>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</si>
  <si>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</si>
  <si>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</si>
  <si>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</si>
  <si>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</si>
  <si>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</si>
  <si>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</si>
  <si>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</si>
  <si>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</si>
  <si>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</si>
  <si>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</si>
  <si>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</si>
  <si>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</si>
  <si>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</si>
  <si>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</si>
  <si>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</si>
  <si>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</si>
  <si>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</si>
  <si>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</si>
  <si>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</si>
  <si>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</si>
  <si>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</si>
  <si>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</si>
  <si>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</si>
  <si>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</si>
  <si>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</si>
  <si>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</si>
  <si>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</si>
  <si>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</si>
  <si>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</si>
  <si>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</si>
  <si>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</si>
  <si>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</si>
  <si>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</si>
  <si>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</si>
  <si>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</si>
  <si>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</si>
  <si>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</si>
  <si>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</si>
  <si>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</si>
  <si>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</si>
  <si>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</si>
  <si>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</si>
  <si>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</si>
  <si>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</si>
  <si>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</si>
  <si>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</si>
  <si>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</si>
  <si>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</si>
  <si>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</si>
  <si>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</si>
  <si>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</si>
  <si>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</si>
  <si>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</si>
  <si>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</si>
  <si>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</si>
  <si>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</si>
  <si>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</si>
  <si>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</si>
  <si>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</si>
  <si>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</si>
  <si>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</si>
  <si>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</si>
  <si>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</si>
  <si>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</si>
  <si>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</si>
  <si>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</si>
  <si>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</si>
  <si>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</si>
  <si>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</si>
  <si>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</si>
  <si>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</si>
  <si>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</si>
  <si>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</si>
  <si>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</si>
  <si>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</si>
  <si>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</si>
  <si>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</si>
  <si>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</si>
  <si>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</si>
  <si>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</si>
  <si>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</si>
  <si>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</si>
  <si>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</si>
  <si>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</si>
  <si>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</si>
  <si>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</si>
  <si>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</si>
  <si>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</si>
  <si>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</si>
  <si>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</si>
  <si>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</si>
  <si>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</si>
  <si>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</si>
  <si>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</si>
  <si>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</si>
  <si>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</si>
  <si>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</si>
  <si>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</si>
  <si>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</si>
  <si>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</si>
  <si>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</si>
  <si>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</si>
  <si>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</si>
  <si>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</si>
  <si>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</si>
  <si>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</si>
  <si>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</si>
  <si>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</si>
  <si>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</si>
  <si>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</si>
  <si>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</si>
  <si>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</si>
  <si>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</si>
  <si>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</si>
  <si>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</si>
  <si>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</si>
  <si>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</si>
  <si>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</si>
  <si>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</si>
  <si>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</si>
  <si>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</si>
  <si>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</si>
  <si>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</si>
  <si>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</si>
  <si>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</si>
  <si>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</si>
  <si>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</si>
  <si>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</si>
  <si>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</si>
  <si>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</si>
  <si>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</si>
  <si>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</si>
  <si>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</si>
  <si>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</si>
  <si>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</si>
  <si>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</si>
  <si>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</si>
  <si>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</si>
  <si>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</si>
  <si>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</si>
  <si>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</si>
  <si>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</si>
  <si>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</si>
  <si>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</si>
  <si>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</si>
  <si>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</si>
  <si>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</si>
  <si>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</si>
  <si>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</si>
  <si>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</si>
  <si>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</si>
  <si>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</si>
  <si>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</si>
  <si>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</si>
  <si>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</si>
  <si>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</si>
  <si>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</si>
  <si>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</si>
  <si>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</si>
  <si>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</si>
  <si>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</si>
  <si>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</si>
  <si>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</si>
  <si>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</si>
  <si>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</si>
  <si>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</si>
  <si>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</si>
  <si>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</si>
  <si>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</si>
  <si>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</si>
  <si>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</si>
  <si>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</si>
  <si>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</si>
  <si>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</si>
  <si>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</si>
  <si>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</si>
  <si>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</si>
  <si>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</si>
  <si>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</si>
  <si>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</si>
  <si>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</si>
  <si>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</si>
  <si>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</si>
  <si>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</si>
  <si>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</si>
  <si>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</si>
  <si>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</si>
  <si>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</si>
  <si>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</si>
  <si>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</si>
  <si>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</si>
  <si>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</si>
  <si>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</si>
  <si>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</si>
  <si>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</si>
  <si>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</si>
  <si>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</si>
  <si>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</si>
  <si>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</si>
  <si>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</si>
  <si>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</si>
  <si>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</si>
  <si>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</si>
  <si>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</si>
  <si>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</si>
  <si>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</si>
  <si>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</si>
  <si>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</si>
  <si>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</si>
  <si>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</si>
  <si>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</si>
  <si>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</si>
  <si>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</si>
  <si>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</si>
  <si>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</si>
  <si>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</si>
  <si>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</si>
  <si>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</si>
  <si>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</si>
  <si>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</si>
  <si>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</si>
  <si>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</si>
  <si>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</si>
  <si>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</si>
  <si>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</si>
  <si>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</si>
  <si>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</si>
  <si>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</si>
  <si>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</si>
  <si>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</si>
  <si>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</si>
  <si>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</si>
  <si>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</si>
  <si>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</si>
  <si>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</si>
  <si>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</si>
  <si>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</si>
  <si>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</si>
  <si>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</si>
  <si>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</si>
  <si>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</si>
  <si>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</si>
  <si>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</si>
  <si>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</si>
  <si>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</si>
  <si>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</si>
  <si>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</si>
  <si>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</si>
  <si>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</si>
  <si>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</si>
  <si>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</si>
  <si>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</si>
  <si>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</si>
  <si>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</si>
  <si>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</si>
  <si>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</si>
  <si>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</si>
  <si>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</si>
  <si>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</si>
  <si>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</si>
  <si>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</si>
  <si>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</si>
  <si>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</si>
  <si>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</si>
  <si>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</si>
  <si>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</si>
  <si>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</si>
  <si>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</si>
  <si>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</si>
  <si>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</si>
  <si>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</si>
  <si>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</si>
  <si>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</si>
  <si>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</si>
  <si>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</si>
  <si>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</si>
  <si>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</si>
  <si>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</si>
  <si>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</si>
  <si>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</si>
  <si>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</si>
  <si>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</si>
  <si>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</si>
  <si>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</si>
  <si>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</si>
  <si>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</si>
  <si>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</si>
  <si>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</si>
  <si>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</si>
  <si>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</si>
  <si>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</si>
  <si>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</si>
  <si>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</si>
  <si>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</si>
  <si>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</si>
  <si>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</si>
  <si>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</si>
  <si>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</si>
  <si>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</si>
  <si>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</si>
  <si>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</si>
  <si>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</si>
  <si>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</si>
  <si>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</si>
  <si>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</si>
  <si>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</si>
  <si>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</si>
  <si>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</si>
  <si>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</si>
  <si>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</si>
  <si>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</si>
  <si>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</si>
  <si>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</si>
  <si>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</si>
  <si>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</si>
  <si>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</si>
  <si>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</si>
  <si>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</si>
  <si>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</si>
  <si>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</si>
  <si>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</si>
  <si>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</si>
  <si>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</si>
  <si>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</si>
  <si>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</si>
  <si>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</si>
  <si>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</si>
  <si>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</si>
  <si>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</si>
  <si>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</si>
  <si>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</si>
  <si>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</si>
  <si>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</si>
  <si>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</si>
  <si>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</si>
  <si>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</si>
  <si>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</si>
  <si>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</si>
  <si>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</si>
  <si>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</si>
  <si>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</si>
  <si>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</si>
  <si>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</si>
  <si>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</si>
  <si>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</si>
  <si>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</si>
  <si>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</si>
  <si>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</si>
  <si>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</si>
  <si>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</si>
  <si>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</si>
  <si>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</si>
  <si>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</si>
  <si>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</si>
  <si>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</si>
  <si>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</si>
  <si>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</si>
  <si>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</si>
  <si>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</si>
  <si>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</si>
  <si>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</si>
  <si>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</si>
  <si>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</si>
  <si>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</si>
  <si>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</si>
  <si>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</si>
  <si>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</si>
  <si>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</si>
  <si>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</si>
  <si>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</si>
  <si>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</si>
  <si>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</si>
  <si>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</si>
  <si>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</si>
  <si>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</si>
  <si>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</si>
  <si>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</si>
  <si>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</si>
  <si>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</si>
  <si>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</si>
  <si>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</si>
  <si>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</si>
  <si>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</si>
  <si>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</si>
  <si>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</si>
  <si>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</si>
  <si>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</si>
  <si>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</si>
  <si>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</si>
  <si>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</si>
  <si>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</si>
  <si>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</si>
  <si>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</si>
  <si>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</si>
  <si>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</si>
  <si>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</si>
  <si>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</si>
  <si>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</si>
  <si>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</si>
  <si>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</si>
  <si>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</si>
  <si>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</si>
  <si>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</si>
  <si>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</si>
  <si>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</si>
  <si>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</si>
  <si>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</si>
  <si>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</si>
  <si>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</si>
  <si>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</si>
  <si>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</si>
  <si>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</si>
  <si>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</si>
  <si>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</si>
  <si>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</si>
  <si>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</si>
  <si>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</si>
  <si>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</si>
  <si>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</si>
  <si>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</si>
  <si>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</si>
  <si>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</si>
  <si>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</si>
  <si>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</si>
  <si>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</si>
  <si>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</si>
  <si>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</si>
  <si>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</si>
  <si>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</si>
  <si>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</si>
  <si>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</si>
  <si>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</si>
  <si>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</si>
  <si>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</si>
  <si>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</si>
  <si>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</si>
  <si>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</si>
  <si>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</si>
  <si>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</si>
  <si>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</si>
  <si>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</si>
  <si>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</si>
  <si>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</si>
  <si>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</si>
  <si>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</si>
  <si>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</si>
  <si>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</si>
  <si>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</si>
  <si>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</si>
  <si>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</si>
  <si>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</si>
  <si>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</si>
  <si>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</si>
  <si>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</si>
  <si>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</si>
  <si>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</si>
  <si>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</si>
  <si>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</si>
  <si>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</si>
  <si>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</si>
  <si>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</si>
  <si>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</si>
  <si>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</si>
  <si>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</si>
  <si>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</si>
  <si>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</si>
  <si>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</si>
  <si>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</si>
  <si>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</si>
  <si>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</si>
  <si>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</si>
  <si>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</si>
  <si>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</si>
  <si>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</si>
  <si>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</si>
  <si>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</si>
  <si>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</si>
  <si>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</si>
  <si>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</si>
  <si>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</si>
  <si>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</si>
  <si>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</si>
  <si>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</si>
  <si>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</si>
  <si>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</si>
  <si>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</si>
  <si>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</si>
  <si>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</si>
  <si>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</si>
  <si>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</si>
  <si>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</si>
  <si>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</si>
  <si>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</si>
  <si>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</si>
  <si>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</si>
  <si>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</si>
  <si>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</si>
  <si>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</si>
  <si>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</si>
  <si>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</si>
  <si>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</si>
  <si>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</si>
  <si>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</si>
  <si>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</si>
  <si>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</si>
  <si>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</si>
  <si>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</si>
  <si>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</si>
  <si>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</si>
  <si>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</si>
  <si>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</si>
  <si>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</si>
  <si>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</si>
  <si>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</si>
  <si>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</si>
  <si>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</si>
  <si>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</si>
  <si>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</si>
  <si>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</si>
  <si>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</si>
  <si>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</si>
  <si>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</si>
  <si>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</si>
  <si>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</si>
  <si>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</si>
  <si>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</si>
  <si>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</si>
  <si>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</si>
  <si>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</si>
  <si>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</si>
  <si>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</si>
  <si>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</si>
  <si>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</si>
  <si>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</si>
  <si>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</si>
  <si>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</si>
  <si>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</si>
  <si>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</si>
  <si>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</si>
  <si>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</si>
  <si>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</si>
  <si>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</si>
  <si>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</si>
  <si>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</si>
  <si>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</si>
  <si>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</si>
  <si>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</si>
  <si>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</si>
  <si>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</si>
  <si>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</si>
  <si>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</si>
  <si>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</si>
  <si>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</si>
  <si>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</si>
  <si>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</si>
  <si>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</si>
  <si>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</si>
  <si>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</si>
  <si>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</si>
  <si>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</si>
  <si>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</si>
  <si>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</si>
  <si>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</si>
  <si>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</si>
  <si>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</si>
  <si>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</si>
  <si>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</si>
  <si>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</si>
  <si>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</si>
  <si>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</si>
  <si>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</si>
  <si>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</si>
  <si>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</si>
  <si>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</si>
  <si>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</si>
  <si>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</si>
  <si>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</si>
  <si>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</si>
  <si>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</si>
  <si>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</si>
  <si>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</si>
  <si>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</si>
  <si>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</si>
  <si>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</si>
  <si>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</si>
  <si>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</si>
  <si>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</si>
  <si>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</si>
  <si>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</si>
  <si>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</si>
  <si>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</si>
  <si>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</si>
  <si>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</si>
  <si>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</si>
  <si>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</si>
  <si>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</si>
  <si>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</si>
  <si>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</si>
  <si>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</si>
  <si>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</si>
  <si>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</si>
  <si>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</si>
  <si>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</si>
  <si>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</si>
  <si>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</si>
  <si>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</si>
  <si>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</si>
  <si>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</si>
  <si>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</si>
  <si>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</si>
  <si>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</si>
  <si>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</si>
  <si>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</si>
  <si>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</si>
  <si>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</si>
  <si>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</si>
  <si>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</si>
  <si>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</si>
  <si>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</si>
  <si>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</si>
  <si>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</si>
  <si>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</si>
  <si>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</si>
  <si>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</si>
  <si>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</si>
  <si>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</si>
  <si>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</si>
  <si>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</si>
  <si>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</si>
  <si>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</si>
  <si>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</si>
  <si>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</si>
  <si>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</si>
  <si>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</si>
  <si>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</si>
  <si>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</si>
  <si>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</si>
  <si>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</si>
  <si>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</si>
  <si>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</si>
  <si>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</si>
  <si>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</si>
  <si>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</si>
  <si>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</si>
  <si>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</si>
  <si>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</si>
  <si>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</si>
  <si>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</si>
  <si>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</si>
  <si>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</si>
  <si>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</si>
  <si>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</si>
  <si>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</si>
  <si>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</si>
  <si>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</si>
  <si>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</si>
  <si>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</si>
  <si>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</si>
  <si>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</si>
  <si>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</si>
  <si>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</si>
  <si>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</si>
  <si>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</si>
  <si>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</si>
  <si>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</si>
  <si>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</si>
  <si>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</si>
  <si>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</si>
  <si>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</si>
  <si>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</si>
  <si>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</si>
  <si>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</si>
  <si>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</si>
  <si>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</si>
  <si>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</si>
  <si>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</si>
  <si>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</si>
  <si>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</si>
  <si>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</si>
  <si>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</si>
  <si>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</si>
  <si>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</si>
  <si>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</si>
  <si>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</si>
  <si>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</si>
  <si>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</si>
  <si>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</si>
  <si>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</si>
  <si>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</si>
  <si>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</si>
  <si>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</si>
  <si>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</si>
  <si>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</si>
  <si>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</si>
  <si>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</si>
  <si>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</si>
  <si>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</si>
  <si>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</si>
  <si>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</si>
  <si>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</si>
  <si>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</si>
  <si>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</si>
  <si>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</si>
  <si>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</si>
  <si>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</si>
  <si>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</si>
  <si>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</si>
  <si>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</si>
  <si>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</si>
  <si>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</si>
  <si>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</si>
  <si>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</si>
  <si>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</si>
  <si>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</si>
  <si>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</si>
  <si>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</si>
  <si>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</si>
  <si>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</si>
  <si>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</si>
  <si>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</si>
  <si>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</si>
  <si>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</si>
  <si>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</si>
  <si>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</si>
  <si>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</si>
  <si>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</si>
  <si>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</si>
  <si>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</si>
  <si>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</si>
  <si>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</si>
  <si>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</si>
  <si>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</si>
  <si>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</si>
  <si>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</si>
  <si>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</si>
  <si>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</si>
  <si>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</si>
  <si>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</si>
  <si>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</si>
  <si>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</si>
  <si>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</si>
  <si>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</si>
  <si>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</si>
  <si>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</si>
  <si>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</si>
  <si>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</si>
  <si>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</si>
  <si>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</si>
  <si>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</si>
  <si>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</si>
  <si>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</si>
  <si>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</si>
  <si>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</si>
  <si>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</si>
  <si>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</si>
  <si>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</si>
  <si>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</si>
  <si>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</si>
  <si>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</si>
  <si>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</si>
  <si>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</si>
  <si>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</si>
  <si>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</si>
  <si>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</si>
  <si>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</si>
  <si>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</si>
  <si>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</si>
  <si>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</si>
  <si>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</si>
  <si>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</si>
  <si>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</si>
  <si>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</si>
  <si>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</si>
  <si>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</si>
  <si>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</si>
  <si>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</si>
  <si>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</si>
  <si>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</si>
  <si>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</si>
  <si>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</si>
  <si>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</si>
  <si>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</si>
  <si>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</si>
  <si>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</si>
  <si>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</si>
  <si>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</si>
  <si>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</si>
  <si>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</si>
  <si>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</si>
  <si>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</si>
  <si>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</si>
  <si>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</si>
  <si>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</si>
  <si>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</si>
  <si>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</si>
  <si>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</si>
  <si>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</si>
  <si>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</si>
  <si>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</si>
  <si>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</si>
  <si>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</si>
  <si>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</si>
  <si>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</si>
  <si>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</si>
  <si>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</si>
  <si>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</si>
  <si>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</si>
  <si>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</si>
  <si>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</si>
  <si>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</si>
  <si>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</si>
  <si>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</si>
  <si>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</si>
  <si>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</si>
  <si>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</si>
  <si>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</si>
  <si>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</si>
  <si>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</si>
  <si>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</si>
  <si>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</si>
  <si>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</si>
  <si>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</si>
  <si>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</si>
  <si>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</si>
  <si>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</si>
  <si>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</si>
  <si>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</si>
  <si>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</si>
  <si>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</si>
  <si>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</si>
  <si>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</si>
  <si>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</si>
  <si>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</si>
  <si>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</si>
  <si>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</si>
  <si>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</si>
  <si>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</si>
  <si>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</si>
  <si>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</si>
  <si>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</si>
  <si>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</si>
  <si>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</si>
  <si>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</si>
  <si>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</si>
  <si>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</si>
  <si>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</si>
  <si>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</si>
  <si>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</si>
  <si>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</si>
  <si>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</si>
  <si>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</si>
  <si>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</si>
  <si>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</si>
  <si>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</si>
  <si>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</si>
  <si>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</si>
  <si>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</si>
  <si>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</si>
  <si>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</si>
  <si>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</si>
  <si>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</si>
  <si>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</si>
  <si>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</si>
  <si>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</si>
  <si>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</si>
  <si>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</si>
  <si>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</si>
  <si>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</si>
  <si>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</si>
  <si>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</si>
  <si>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</si>
  <si>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</si>
  <si>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</si>
  <si>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</si>
  <si>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</si>
  <si>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</si>
  <si>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</si>
  <si>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</si>
  <si>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</si>
  <si>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</si>
  <si>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</si>
  <si>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</si>
  <si>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</si>
  <si>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</si>
  <si>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</si>
  <si>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</si>
  <si>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</si>
  <si>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</si>
  <si>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</si>
  <si>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</si>
  <si>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</si>
  <si>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</si>
  <si>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</si>
  <si>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</si>
  <si>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</si>
  <si>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</si>
  <si>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</si>
  <si>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</si>
  <si>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</si>
  <si>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</si>
  <si>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</si>
  <si>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</si>
  <si>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</si>
  <si>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</si>
  <si>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</si>
  <si>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</si>
  <si>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</si>
  <si>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</si>
  <si>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</si>
  <si>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</si>
  <si>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</si>
  <si>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</si>
  <si>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</si>
  <si>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</si>
  <si>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</si>
  <si>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</si>
  <si>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</si>
  <si>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</si>
  <si>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</si>
  <si>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</si>
  <si>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</si>
  <si>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</si>
  <si>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</si>
  <si>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</si>
  <si>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</si>
  <si>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</si>
  <si>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</si>
  <si>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</si>
  <si>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</si>
  <si>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</si>
  <si>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</si>
  <si>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</si>
  <si>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</si>
  <si>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</si>
  <si>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</si>
  <si>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</si>
  <si>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</si>
  <si>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</si>
  <si>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</si>
  <si>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</si>
  <si>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</si>
  <si>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</si>
  <si>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</si>
  <si>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</si>
  <si>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</si>
  <si>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</si>
  <si>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</si>
  <si>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</si>
  <si>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</si>
  <si>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</si>
  <si>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</si>
  <si>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</si>
  <si>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</si>
  <si>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</si>
  <si>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</si>
  <si>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</si>
  <si>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</si>
  <si>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</si>
  <si>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</si>
  <si>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</si>
  <si>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</si>
  <si>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</si>
  <si>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</si>
  <si>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</si>
  <si>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</si>
  <si>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</si>
  <si>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</si>
  <si>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</si>
  <si>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</si>
  <si>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</si>
  <si>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</si>
  <si>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</si>
  <si>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</si>
  <si>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</si>
  <si>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</si>
  <si>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</si>
  <si>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</si>
  <si>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</si>
  <si>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</si>
  <si>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</si>
  <si>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</si>
  <si>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</si>
  <si>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</si>
  <si>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</si>
  <si>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</si>
  <si>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</si>
  <si>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</si>
  <si>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</si>
  <si>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</si>
  <si>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</si>
  <si>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</si>
  <si>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</si>
  <si>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</si>
  <si>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</si>
  <si>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</si>
  <si>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</si>
  <si>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</si>
  <si>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</si>
  <si>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</si>
  <si>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</si>
  <si>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</si>
  <si>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</si>
  <si>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</si>
  <si>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</si>
  <si>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</si>
  <si>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</si>
  <si>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</si>
  <si>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</si>
  <si>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</si>
  <si>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</si>
  <si>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</si>
  <si>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</si>
  <si>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</si>
  <si>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</si>
  <si>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</si>
  <si>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</si>
  <si>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</si>
  <si>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</si>
  <si>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</si>
  <si>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</si>
  <si>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</si>
  <si>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</si>
  <si>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</si>
  <si>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</si>
  <si>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</si>
  <si>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</si>
  <si>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</si>
  <si>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</si>
  <si>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</si>
  <si>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</si>
  <si>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</si>
  <si>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</si>
  <si>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</si>
  <si>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</si>
  <si>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</si>
  <si>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</si>
  <si>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</si>
  <si>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</si>
  <si>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</si>
  <si>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</si>
  <si>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</si>
  <si>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</si>
  <si>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</si>
  <si>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</si>
  <si>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</si>
  <si>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</si>
  <si>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</si>
  <si>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</si>
  <si>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</si>
  <si>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</si>
  <si>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</si>
  <si>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</si>
  <si>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</si>
  <si>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</si>
  <si>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</si>
  <si>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</si>
  <si>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</si>
  <si>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</si>
  <si>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</si>
  <si>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</si>
  <si>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</si>
  <si>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</si>
  <si>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</si>
  <si>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</si>
  <si>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</si>
  <si>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</si>
  <si>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</si>
  <si>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</si>
  <si>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</si>
  <si>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</si>
  <si>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</si>
  <si>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</si>
  <si>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</si>
  <si>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</si>
  <si>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</si>
  <si>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</si>
  <si>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</si>
  <si>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</si>
  <si>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</si>
  <si>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</si>
  <si>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</si>
  <si>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</si>
  <si>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</si>
  <si>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</si>
  <si>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</si>
  <si>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</si>
  <si>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</si>
  <si>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</si>
  <si>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</si>
  <si>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</si>
  <si>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</si>
  <si>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</si>
  <si>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</si>
  <si>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</si>
  <si>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</si>
  <si>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</si>
  <si>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</si>
  <si>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</si>
  <si>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</si>
  <si>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</si>
  <si>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</si>
  <si>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</si>
  <si>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</si>
  <si>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</si>
  <si>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</si>
  <si>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</si>
  <si>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</si>
  <si>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</si>
  <si>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</si>
  <si>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</si>
  <si>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</si>
  <si>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</si>
  <si>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</si>
  <si>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</si>
  <si>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</si>
  <si>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</si>
  <si>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</si>
  <si>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</si>
  <si>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</si>
  <si>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</si>
  <si>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</si>
  <si>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</si>
  <si>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</si>
  <si>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</si>
  <si>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</si>
  <si>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</si>
  <si>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</si>
  <si>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</si>
  <si>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</si>
  <si>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</si>
  <si>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</si>
  <si>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</si>
  <si>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</si>
  <si>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</si>
  <si>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</si>
  <si>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</si>
  <si>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</si>
  <si>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</si>
  <si>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</si>
  <si>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</si>
  <si>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</si>
  <si>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</si>
  <si>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</si>
  <si>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</si>
  <si>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</si>
  <si>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</si>
  <si>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</si>
  <si>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</si>
  <si>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</si>
  <si>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</si>
  <si>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</si>
  <si>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</si>
  <si>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</si>
  <si>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</si>
  <si>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</si>
  <si>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</si>
  <si>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</si>
  <si>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</si>
  <si>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</si>
  <si>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</si>
  <si>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</si>
  <si>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</si>
  <si>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</si>
  <si>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</si>
  <si>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</si>
  <si>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</si>
  <si>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</si>
  <si>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</si>
  <si>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</si>
  <si>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</si>
  <si>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</si>
  <si>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</si>
  <si>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</si>
  <si>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</si>
  <si>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</si>
  <si>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</si>
  <si>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</si>
  <si>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</si>
  <si>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</si>
  <si>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</si>
  <si>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</si>
  <si>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</si>
  <si>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</si>
  <si>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</si>
  <si>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</si>
  <si>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</si>
  <si>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</si>
  <si>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</si>
  <si>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</si>
  <si>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</si>
  <si>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</si>
  <si>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</si>
  <si>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</si>
  <si>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</si>
  <si>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</si>
  <si>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</si>
  <si>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</si>
  <si>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</si>
  <si>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</si>
  <si>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</si>
  <si>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</si>
  <si>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</si>
  <si>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</si>
  <si>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</si>
  <si>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</si>
  <si>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</si>
  <si>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</si>
  <si>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</si>
  <si>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</si>
  <si>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</si>
  <si>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</si>
  <si>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</si>
  <si>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</si>
  <si>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</si>
  <si>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</si>
  <si>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</si>
  <si>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</si>
  <si>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</si>
  <si>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</si>
  <si>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</si>
  <si>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</si>
  <si>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</si>
  <si>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</si>
  <si>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</si>
  <si>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</si>
  <si>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</si>
  <si>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</si>
  <si>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</si>
  <si>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</si>
  <si>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</si>
  <si>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</si>
  <si>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</si>
  <si>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</si>
  <si>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</si>
  <si>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</si>
  <si>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</si>
  <si>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</si>
  <si>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</si>
  <si>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</si>
  <si>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</si>
  <si>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</si>
  <si>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</si>
  <si>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</si>
  <si>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</si>
  <si>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</si>
  <si>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</si>
  <si>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</si>
  <si>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</si>
  <si>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</si>
  <si>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</si>
  <si>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</si>
  <si>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</si>
  <si>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</si>
  <si>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</si>
  <si>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</si>
  <si>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</si>
  <si>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</si>
  <si>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</si>
  <si>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</si>
  <si>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</si>
  <si>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</si>
  <si>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</si>
  <si>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</si>
  <si>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</si>
  <si>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</si>
  <si>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</si>
  <si>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</si>
  <si>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</si>
  <si>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</si>
  <si>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</si>
  <si>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</si>
  <si>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</si>
  <si>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</si>
  <si>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</si>
  <si>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</si>
  <si>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</si>
  <si>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</si>
  <si>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</si>
  <si>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</si>
  <si>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</si>
  <si>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</si>
  <si>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</si>
  <si>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</si>
  <si>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</si>
  <si>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</si>
  <si>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</si>
  <si>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</si>
  <si>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</si>
  <si>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</si>
  <si>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</si>
  <si>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</si>
  <si>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</si>
  <si>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</si>
  <si>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</si>
  <si>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</si>
  <si>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</si>
  <si>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</si>
  <si>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</si>
  <si>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</si>
  <si>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</si>
  <si>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</si>
  <si>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</si>
  <si>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</si>
  <si>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</si>
  <si>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</si>
  <si>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</si>
  <si>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</si>
  <si>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</si>
  <si>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</si>
  <si>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</si>
  <si>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</si>
  <si>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</si>
  <si>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</si>
  <si>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</si>
  <si>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</si>
  <si>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</si>
  <si>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</si>
  <si>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</si>
  <si>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</si>
  <si>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</si>
  <si>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</si>
  <si>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</si>
  <si>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</si>
  <si>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</si>
  <si>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</si>
  <si>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</si>
  <si>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</si>
  <si>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</si>
  <si>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</si>
  <si>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</si>
  <si>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</si>
  <si>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</si>
  <si>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</si>
  <si>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</si>
  <si>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</si>
  <si>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</si>
  <si>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</si>
  <si>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</si>
  <si>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</si>
  <si>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</si>
  <si>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</si>
  <si>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</si>
  <si>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</si>
  <si>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</si>
  <si>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</si>
  <si>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</si>
  <si>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</si>
  <si>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</si>
  <si>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</si>
  <si>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</si>
  <si>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</si>
  <si>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</si>
  <si>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</si>
  <si>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</si>
  <si>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</si>
  <si>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</si>
  <si>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</si>
  <si>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</si>
  <si>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</si>
  <si>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</si>
  <si>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</si>
  <si>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</si>
  <si>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</si>
  <si>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</si>
  <si>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</si>
  <si>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</si>
  <si>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</si>
  <si>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</si>
  <si>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</si>
  <si>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</si>
  <si>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</si>
  <si>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</si>
  <si>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</si>
  <si>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</si>
  <si>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</si>
  <si>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</si>
  <si>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</si>
  <si>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</si>
  <si>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</si>
  <si>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</si>
  <si>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</si>
  <si>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</si>
  <si>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</si>
  <si>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</si>
  <si>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</si>
  <si>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</si>
  <si>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</si>
  <si>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</si>
  <si>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</si>
  <si>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</si>
  <si>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</si>
  <si>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</si>
  <si>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</si>
  <si>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</si>
  <si>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</si>
  <si>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</si>
  <si>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</si>
  <si>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</si>
  <si>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</si>
  <si>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</si>
  <si>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</si>
  <si>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</si>
  <si>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</si>
  <si>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</si>
  <si>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</si>
  <si>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</si>
  <si>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</si>
  <si>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</si>
  <si>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</si>
  <si>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</si>
  <si>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</si>
  <si>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</si>
  <si>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</si>
  <si>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</si>
  <si>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</si>
  <si>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</si>
  <si>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</si>
  <si>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</si>
  <si>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</si>
  <si>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</si>
  <si>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</si>
  <si>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</si>
  <si>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</si>
  <si>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</si>
  <si>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</si>
  <si>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</si>
  <si>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</si>
  <si>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</si>
  <si>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</si>
  <si>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</si>
  <si>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</si>
  <si>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</si>
  <si>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</si>
  <si>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</si>
  <si>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</si>
  <si>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</si>
  <si>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</si>
  <si>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</si>
  <si>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</si>
  <si>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</si>
  <si>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</si>
  <si>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</si>
  <si>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</si>
  <si>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</si>
  <si>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</si>
  <si>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</si>
  <si>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</si>
  <si>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</si>
  <si>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</si>
  <si>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</si>
  <si>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</si>
  <si>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</si>
  <si>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</si>
  <si>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</si>
  <si>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</si>
  <si>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</si>
  <si>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</si>
  <si>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</si>
  <si>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</si>
  <si>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</si>
  <si>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</si>
  <si>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</si>
  <si>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</si>
  <si>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</si>
  <si>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</si>
  <si>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</si>
  <si>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</si>
  <si>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</si>
  <si>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</si>
  <si>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</si>
  <si>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</si>
  <si>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</si>
  <si>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</si>
  <si>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</si>
  <si>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</si>
  <si>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</si>
  <si>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</si>
  <si>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</si>
  <si>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</si>
  <si>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</si>
  <si>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</si>
  <si>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</si>
  <si>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</si>
  <si>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</si>
  <si>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</si>
  <si>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</si>
  <si>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</si>
  <si>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</si>
  <si>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</si>
  <si>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</si>
  <si>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</si>
  <si>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</si>
  <si>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</si>
  <si>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</si>
  <si>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</si>
  <si>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</si>
  <si>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</si>
  <si>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</si>
  <si>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</si>
  <si>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</si>
  <si>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</si>
  <si>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</si>
  <si>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</si>
  <si>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</si>
  <si>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</si>
  <si>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</si>
  <si>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</si>
  <si>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</si>
  <si>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</si>
  <si>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</si>
  <si>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</si>
  <si>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</si>
  <si>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</si>
  <si>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</si>
  <si>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</si>
  <si>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</si>
  <si>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</si>
  <si>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</si>
  <si>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</si>
  <si>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</si>
  <si>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</si>
  <si>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</si>
  <si>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</si>
  <si>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</si>
  <si>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</si>
  <si>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</si>
  <si>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</si>
  <si>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</si>
  <si>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</si>
  <si>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</si>
  <si>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</si>
  <si>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</si>
  <si>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</si>
  <si>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</si>
  <si>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</si>
  <si>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</si>
  <si>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</si>
  <si>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</si>
  <si>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</si>
  <si>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</si>
  <si>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</si>
  <si>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</si>
  <si>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</si>
  <si>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</si>
  <si>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</si>
  <si>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</si>
  <si>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</si>
  <si>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</si>
  <si>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</si>
  <si>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</si>
  <si>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</si>
  <si>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</si>
  <si>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</si>
  <si>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</si>
  <si>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</si>
  <si>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</si>
  <si>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</si>
  <si>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</si>
  <si>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</si>
  <si>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</si>
  <si>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</si>
  <si>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</si>
  <si>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</si>
  <si>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</si>
  <si>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</si>
  <si>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</si>
  <si>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</si>
  <si>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</si>
  <si>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</si>
  <si>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</si>
  <si>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</si>
  <si>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</si>
  <si>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</si>
  <si>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</si>
  <si>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</si>
  <si>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</si>
  <si>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</si>
  <si>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</si>
  <si>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</si>
  <si>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</si>
  <si>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</si>
  <si>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</si>
  <si>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</si>
  <si>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</si>
  <si>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</si>
  <si>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</si>
  <si>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</si>
  <si>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</si>
  <si>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</si>
  <si>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</si>
  <si>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</si>
  <si>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</si>
  <si>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</si>
  <si>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</si>
  <si>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</si>
  <si>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</si>
  <si>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</si>
  <si>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</si>
  <si>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</si>
  <si>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</si>
  <si>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</si>
  <si>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</si>
  <si>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</si>
  <si>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</si>
  <si>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</si>
  <si>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</si>
  <si>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</si>
  <si>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</si>
  <si>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</si>
  <si>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</si>
  <si>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</si>
  <si>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</si>
  <si>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</si>
  <si>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</si>
  <si>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</si>
  <si>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</si>
  <si>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</si>
  <si>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</si>
  <si>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</si>
  <si>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</si>
  <si>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</si>
  <si>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</si>
  <si>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</si>
  <si>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</si>
  <si>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</si>
  <si>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</si>
  <si>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</si>
  <si>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</si>
  <si>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</si>
  <si>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</si>
  <si>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</si>
  <si>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</si>
  <si>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</si>
  <si>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</si>
  <si>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</si>
  <si>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</si>
  <si>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</si>
  <si>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</si>
  <si>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</si>
  <si>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</si>
  <si>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</si>
  <si>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</si>
  <si>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</si>
  <si>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</si>
  <si>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</si>
  <si>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</si>
  <si>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</si>
  <si>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</si>
  <si>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</si>
  <si>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</si>
  <si>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</si>
  <si>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</si>
  <si>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</si>
  <si>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</si>
  <si>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</si>
  <si>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</si>
  <si>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</si>
  <si>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</si>
  <si>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</si>
  <si>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</si>
  <si>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</si>
  <si>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</si>
  <si>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</si>
  <si>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</si>
  <si>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</si>
  <si>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</si>
  <si>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</si>
  <si>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</si>
  <si>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</si>
  <si>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</si>
  <si>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</si>
  <si>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</si>
  <si>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</si>
  <si>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</si>
  <si>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</si>
  <si>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</si>
  <si>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</si>
  <si>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</si>
  <si>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</si>
  <si>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</si>
  <si>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</si>
  <si>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</si>
  <si>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</si>
  <si>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</si>
  <si>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</si>
  <si>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</si>
  <si>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</si>
  <si>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</si>
  <si>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</si>
  <si>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</si>
  <si>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</si>
  <si>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</si>
  <si>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</si>
  <si>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</si>
  <si>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</si>
  <si>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</si>
  <si>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</si>
  <si>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</si>
  <si>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</si>
  <si>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</si>
  <si>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</si>
  <si>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</si>
  <si>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</si>
  <si>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</si>
  <si>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</si>
  <si>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</si>
  <si>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</si>
  <si>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</si>
  <si>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</si>
  <si>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</si>
  <si>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</si>
  <si>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</si>
  <si>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</si>
  <si>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</si>
  <si>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</si>
  <si>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</si>
  <si>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</si>
  <si>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</si>
  <si>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</si>
  <si>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</si>
  <si>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</si>
  <si>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</si>
  <si>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</si>
  <si>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</si>
  <si>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</si>
  <si>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</si>
  <si>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</si>
  <si>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</si>
  <si>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</si>
  <si>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</si>
  <si>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</si>
  <si>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</si>
  <si>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</si>
  <si>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</si>
  <si>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</si>
  <si>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</si>
  <si>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</si>
  <si>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</si>
  <si>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</si>
  <si>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</si>
  <si>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</si>
  <si>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</si>
  <si>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</si>
  <si>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</si>
  <si>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</si>
  <si>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</si>
  <si>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</si>
  <si>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</si>
  <si>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</si>
  <si>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</si>
  <si>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</si>
  <si>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</si>
  <si>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</si>
  <si>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</si>
  <si>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</si>
  <si>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</si>
  <si>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</si>
  <si>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</si>
  <si>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</si>
  <si>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</si>
  <si>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</si>
  <si>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</si>
  <si>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</si>
  <si>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</si>
  <si>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</si>
  <si>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</si>
  <si>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</si>
  <si>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</si>
  <si>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</si>
  <si>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</si>
  <si>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</si>
  <si>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</si>
  <si>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</si>
  <si>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</si>
  <si>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</si>
  <si>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</si>
  <si>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</si>
  <si>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</si>
  <si>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</si>
  <si>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</si>
  <si>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</si>
  <si>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</si>
  <si>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</si>
  <si>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</si>
  <si>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</si>
  <si>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</si>
  <si>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</si>
  <si>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</si>
  <si>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</si>
  <si>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</si>
  <si>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</si>
  <si>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</si>
  <si>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</si>
  <si>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</si>
  <si>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</si>
  <si>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</si>
  <si>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</si>
  <si>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</si>
  <si>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</si>
  <si>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</si>
  <si>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</si>
  <si>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</si>
  <si>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</si>
  <si>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</si>
  <si>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</si>
  <si>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</si>
  <si>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</si>
  <si>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</si>
  <si>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</si>
  <si>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</si>
  <si>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</si>
  <si>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</si>
  <si>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</si>
  <si>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</si>
  <si>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</si>
  <si>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</si>
  <si>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</si>
  <si>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</si>
  <si>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</si>
  <si>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</si>
  <si>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</si>
  <si>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</si>
  <si>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</si>
  <si>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</si>
  <si>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</si>
  <si>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</si>
  <si>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</si>
  <si>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</si>
  <si>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</si>
  <si>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</si>
  <si>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</si>
  <si>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</si>
  <si>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</si>
  <si>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</si>
  <si>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</si>
  <si>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</si>
  <si>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</si>
  <si>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</si>
  <si>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</si>
  <si>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</si>
  <si>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</si>
  <si>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</si>
  <si>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</si>
  <si>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</si>
  <si>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</si>
  <si>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</si>
  <si>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</si>
  <si>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</si>
  <si>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</si>
  <si>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</si>
  <si>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</si>
  <si>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</si>
  <si>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</si>
  <si>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</si>
  <si>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</si>
  <si>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</si>
  <si>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</si>
  <si>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</si>
  <si>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</si>
  <si>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</si>
  <si>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</si>
  <si>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</si>
  <si>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</si>
  <si>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</si>
  <si>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</si>
  <si>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</si>
  <si>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</si>
  <si>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</si>
  <si>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</si>
  <si>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</si>
  <si>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</si>
  <si>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</si>
  <si>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</si>
  <si>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</si>
  <si>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</si>
  <si>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</si>
  <si>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</si>
  <si>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</si>
  <si>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</si>
  <si>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</si>
  <si>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</si>
  <si>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</si>
  <si>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</si>
  <si>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</si>
  <si>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</si>
  <si>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</si>
  <si>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</si>
  <si>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</si>
  <si>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</si>
  <si>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</si>
  <si>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</si>
  <si>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</si>
  <si>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</si>
  <si>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</si>
  <si>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</si>
  <si>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</si>
  <si>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</si>
  <si>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</si>
  <si>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</si>
  <si>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</si>
  <si>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</si>
  <si>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</si>
  <si>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</si>
  <si>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</si>
  <si>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</si>
  <si>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</si>
  <si>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</si>
  <si>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</si>
  <si>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</si>
  <si>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</si>
  <si>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</si>
  <si>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</si>
  <si>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</si>
  <si>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</si>
  <si>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</si>
  <si>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</si>
  <si>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</si>
  <si>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</si>
  <si>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</si>
  <si>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</si>
  <si>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</si>
  <si>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</si>
  <si>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</si>
  <si>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</si>
  <si>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</si>
  <si>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</si>
  <si>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</si>
  <si>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</si>
  <si>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</si>
  <si>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</si>
  <si>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</si>
  <si>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</si>
  <si>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</si>
  <si>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</si>
  <si>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</si>
  <si>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</si>
  <si>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</si>
  <si>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</si>
  <si>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</si>
  <si>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</si>
  <si>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</si>
  <si>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</si>
  <si>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</si>
  <si>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</si>
  <si>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</si>
  <si>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</si>
  <si>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</si>
  <si>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</si>
  <si>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</si>
  <si>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</si>
  <si>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</si>
  <si>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</si>
  <si>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</si>
  <si>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</si>
  <si>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</si>
  <si>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</si>
  <si>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</si>
  <si>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</si>
  <si>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</si>
  <si>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</si>
  <si>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</si>
  <si>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</si>
  <si>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</si>
  <si>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</si>
  <si>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</si>
  <si>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</si>
  <si>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</si>
  <si>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</si>
  <si>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</si>
  <si>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</si>
  <si>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</si>
  <si>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</si>
  <si>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</si>
  <si>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</si>
  <si>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</si>
  <si>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</si>
  <si>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</si>
  <si>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</si>
  <si>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</si>
  <si>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</si>
  <si>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</si>
  <si>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</si>
  <si>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</si>
  <si>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</si>
  <si>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</si>
  <si>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</si>
  <si>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</si>
  <si>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</si>
  <si>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</si>
  <si>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</si>
  <si>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</si>
  <si>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</si>
  <si>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</si>
  <si>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</si>
  <si>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</si>
  <si>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</si>
  <si>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</si>
  <si>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</si>
  <si>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</si>
  <si>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</si>
  <si>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</si>
  <si>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</si>
  <si>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</si>
  <si>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</si>
  <si>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</si>
  <si>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</si>
  <si>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</si>
  <si>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</si>
  <si>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</si>
  <si>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</si>
  <si>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</si>
  <si>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</si>
  <si>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</si>
  <si>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</si>
  <si>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</si>
  <si>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</si>
  <si>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</si>
  <si>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</si>
  <si>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</si>
  <si>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</si>
  <si>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</si>
  <si>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</si>
  <si>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</si>
  <si>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</si>
  <si>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</si>
  <si>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</si>
  <si>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</si>
  <si>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</si>
  <si>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</si>
  <si>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</si>
  <si>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</si>
  <si>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</si>
  <si>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</si>
  <si>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</si>
  <si>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</si>
  <si>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</si>
  <si>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</si>
  <si>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</si>
  <si>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</si>
  <si>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</si>
  <si>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</si>
  <si>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</si>
  <si>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</si>
  <si>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</si>
  <si>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</si>
  <si>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</si>
  <si>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</si>
  <si>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</si>
  <si>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</si>
  <si>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</si>
  <si>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</si>
  <si>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</si>
  <si>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</si>
  <si>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</si>
  <si>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</si>
  <si>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</si>
  <si>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</si>
  <si>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</si>
  <si>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</si>
  <si>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</si>
  <si>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</si>
  <si>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</si>
  <si>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</si>
  <si>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</si>
  <si>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</si>
  <si>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</si>
  <si>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</si>
  <si>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</si>
  <si>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</si>
  <si>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</si>
  <si>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</si>
  <si>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</si>
  <si>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</si>
  <si>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</si>
  <si>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</si>
  <si>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</si>
  <si>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</si>
  <si>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</si>
  <si>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</si>
  <si>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</si>
  <si>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</si>
  <si>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</si>
  <si>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</si>
  <si>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</si>
  <si>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</si>
  <si>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</si>
  <si>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</si>
  <si>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</si>
  <si>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</si>
  <si>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</si>
  <si>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</si>
  <si>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</si>
  <si>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</si>
  <si>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</si>
  <si>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</si>
  <si>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</si>
  <si>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</si>
  <si>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</si>
  <si>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</si>
  <si>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</si>
  <si>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</si>
  <si>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</si>
  <si>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</si>
  <si>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</si>
  <si>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</si>
  <si>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</si>
  <si>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</si>
  <si>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</si>
  <si>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</si>
  <si>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</si>
  <si>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</si>
  <si>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</si>
  <si>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</si>
  <si>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</si>
  <si>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</si>
  <si>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</si>
  <si>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</si>
  <si>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</si>
  <si>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</si>
  <si>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</si>
  <si>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</si>
  <si>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</si>
  <si>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</si>
  <si>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</si>
  <si>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</si>
  <si>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</si>
  <si>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</si>
  <si>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</si>
  <si>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</si>
  <si>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</si>
  <si>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</si>
  <si>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</si>
  <si>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</si>
  <si>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</si>
  <si>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</si>
  <si>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</si>
  <si>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</si>
  <si>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</si>
  <si>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</si>
  <si>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</si>
  <si>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</si>
  <si>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</si>
  <si>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</si>
  <si>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</si>
  <si>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</si>
  <si>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</si>
  <si>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</si>
  <si>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</si>
  <si>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</si>
  <si>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</si>
  <si>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</si>
  <si>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</si>
  <si>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</si>
  <si>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</si>
  <si>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</si>
  <si>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</si>
  <si>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</si>
  <si>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</si>
  <si>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</si>
  <si>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</si>
  <si>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</si>
  <si>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</si>
  <si>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</si>
  <si>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</si>
  <si>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</si>
  <si>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</si>
  <si>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</si>
  <si>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</si>
  <si>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</si>
  <si>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</si>
  <si>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</si>
  <si>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</si>
  <si>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</si>
  <si>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</si>
  <si>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</si>
  <si>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</si>
  <si>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</si>
  <si>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</si>
  <si>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</si>
  <si>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</si>
  <si>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</si>
  <si>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</si>
  <si>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</si>
  <si>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</si>
  <si>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</si>
  <si>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</si>
  <si>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</si>
  <si>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</si>
  <si>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</si>
  <si>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</si>
  <si>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</si>
  <si>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</si>
  <si>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</si>
  <si>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</si>
  <si>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</si>
  <si>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</si>
  <si>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</si>
  <si>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</si>
  <si>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</si>
  <si>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</si>
  <si>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</si>
  <si>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</si>
  <si>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</si>
  <si>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</si>
  <si>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</si>
  <si>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</si>
  <si>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</si>
  <si>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</si>
  <si>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</si>
  <si>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</si>
  <si>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</si>
  <si>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</si>
  <si>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</si>
  <si>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</si>
  <si>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</si>
  <si>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</si>
  <si>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</si>
  <si>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</si>
  <si>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</si>
  <si>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</si>
  <si>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</si>
  <si>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</si>
  <si>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</si>
  <si>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</si>
  <si>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</si>
  <si>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</si>
  <si>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</si>
  <si>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</si>
  <si>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</si>
  <si>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</si>
  <si>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</si>
  <si>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</si>
  <si>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</si>
  <si>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</si>
  <si>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</si>
  <si>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</si>
  <si>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</si>
  <si>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</si>
  <si>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</si>
  <si>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</si>
  <si>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</si>
  <si>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</si>
  <si>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</si>
  <si>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</si>
  <si>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</si>
  <si>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</si>
  <si>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</si>
  <si>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</si>
  <si>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</si>
  <si>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</si>
  <si>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</si>
  <si>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</si>
  <si>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</si>
  <si>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</si>
  <si>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</si>
  <si>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</si>
  <si>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</si>
  <si>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</si>
  <si>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</si>
  <si>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</si>
  <si>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</si>
  <si>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</si>
  <si>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</si>
  <si>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</si>
  <si>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</si>
  <si>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</si>
  <si>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</si>
  <si>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</si>
  <si>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</si>
  <si>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</si>
  <si>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</si>
  <si>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</si>
  <si>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</si>
  <si>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</si>
  <si>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</si>
  <si>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</si>
  <si>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</si>
  <si>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</si>
  <si>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</si>
  <si>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</si>
  <si>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</si>
  <si>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</si>
  <si>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</si>
  <si>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</si>
  <si>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</si>
  <si>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</si>
  <si>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</si>
  <si>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</si>
  <si>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</si>
  <si>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</si>
  <si>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</si>
  <si>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</si>
  <si>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</si>
  <si>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</si>
  <si>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</si>
  <si>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</si>
  <si>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</si>
  <si>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</si>
  <si>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</si>
  <si>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</si>
  <si>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</si>
  <si>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</si>
  <si>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</si>
  <si>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</si>
  <si>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</si>
  <si>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</si>
  <si>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</si>
  <si>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</si>
  <si>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</si>
  <si>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</si>
  <si>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</si>
  <si>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</si>
  <si>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</si>
  <si>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</si>
  <si>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</si>
  <si>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</si>
  <si>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</si>
  <si>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</si>
  <si>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</si>
  <si>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</si>
  <si>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</si>
  <si>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</si>
  <si>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</si>
  <si>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</si>
  <si>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</si>
  <si>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</si>
  <si>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</si>
  <si>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</si>
  <si>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</si>
  <si>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</si>
  <si>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</si>
  <si>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</si>
  <si>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</si>
  <si>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</si>
  <si>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</si>
  <si>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</si>
  <si>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</si>
  <si>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</si>
  <si>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</si>
  <si>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</si>
  <si>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</si>
  <si>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</si>
  <si>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</si>
  <si>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</si>
  <si>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</si>
  <si>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</si>
  <si>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</si>
  <si>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</si>
  <si>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</si>
  <si>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</si>
  <si>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</si>
  <si>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</si>
  <si>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</si>
  <si>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</si>
  <si>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</si>
  <si>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</si>
  <si>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</si>
  <si>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</si>
  <si>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</si>
  <si>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</si>
  <si>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</si>
  <si>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</si>
  <si>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</si>
  <si>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</si>
  <si>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</si>
  <si>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</si>
  <si>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</si>
  <si>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</si>
  <si>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</si>
  <si>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</si>
  <si>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</si>
  <si>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</si>
  <si>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</si>
  <si>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</si>
  <si>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</si>
  <si>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</si>
  <si>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</si>
  <si>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</si>
  <si>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</si>
  <si>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</si>
  <si>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</si>
  <si>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</si>
  <si>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</si>
  <si>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</si>
  <si>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</si>
  <si>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</si>
  <si>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</si>
  <si>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</si>
  <si>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</si>
  <si>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</si>
  <si>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</si>
  <si>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</si>
  <si>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</si>
  <si>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</si>
  <si>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</si>
  <si>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</si>
  <si>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</si>
  <si>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</si>
  <si>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</si>
  <si>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</si>
  <si>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</si>
  <si>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</si>
  <si>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</si>
  <si>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</si>
  <si>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</si>
  <si>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</si>
  <si>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</si>
  <si>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</si>
  <si>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</si>
  <si>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</si>
  <si>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</si>
  <si>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</si>
  <si>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</si>
  <si>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</si>
  <si>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</si>
  <si>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</si>
  <si>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</si>
  <si>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</si>
  <si>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</si>
  <si>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</si>
  <si>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</si>
  <si>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</si>
  <si>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</si>
  <si>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</si>
  <si>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</si>
  <si>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</si>
  <si>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</si>
  <si>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</si>
  <si>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</si>
  <si>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</si>
  <si>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</si>
  <si>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</si>
  <si>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</si>
  <si>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</si>
  <si>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</si>
  <si>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</si>
  <si>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</si>
  <si>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</si>
  <si>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</si>
  <si>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</si>
  <si>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</si>
  <si>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</si>
  <si>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</si>
  <si>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</si>
  <si>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</si>
  <si>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</si>
  <si>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</si>
  <si>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</si>
  <si>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</si>
  <si>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</si>
  <si>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</si>
  <si>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</si>
  <si>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</si>
  <si>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</si>
  <si>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</si>
  <si>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</si>
  <si>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</si>
  <si>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</si>
  <si>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</si>
  <si>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</si>
  <si>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</si>
  <si>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</si>
  <si>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</si>
  <si>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</si>
  <si>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</si>
  <si>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</si>
  <si>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</si>
  <si>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</si>
  <si>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</si>
  <si>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</si>
  <si>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</si>
  <si>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</si>
  <si>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</si>
  <si>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</si>
  <si>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</si>
  <si>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</si>
  <si>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</si>
  <si>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</si>
  <si>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</si>
  <si>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</si>
  <si>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</si>
  <si>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</si>
  <si>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</si>
  <si>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</si>
  <si>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</si>
  <si>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</si>
  <si>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</si>
  <si>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</si>
  <si>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</si>
  <si>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</si>
  <si>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</si>
  <si>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</si>
  <si>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</si>
  <si>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</si>
  <si>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</si>
  <si>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</si>
  <si>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</si>
  <si>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</si>
  <si>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</si>
  <si>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</si>
  <si>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</si>
  <si>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</si>
  <si>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</si>
  <si>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</si>
  <si>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</si>
  <si>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</si>
  <si>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</si>
  <si>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</si>
  <si>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</si>
  <si>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</si>
  <si>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</si>
  <si>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</si>
  <si>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</si>
  <si>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</si>
  <si>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</si>
  <si>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</si>
  <si>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</si>
  <si>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</si>
  <si>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</si>
  <si>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</si>
  <si>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</si>
  <si>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</si>
  <si>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</si>
  <si>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</si>
  <si>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</si>
  <si>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</si>
  <si>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</si>
  <si>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</si>
  <si>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</si>
  <si>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</si>
  <si>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</si>
  <si>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</si>
  <si>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</si>
  <si>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</si>
  <si>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</si>
  <si>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</si>
  <si>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</si>
  <si>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</si>
  <si>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</si>
  <si>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</si>
  <si>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</si>
  <si>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</si>
  <si>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</si>
  <si>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</si>
  <si>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</si>
  <si>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</si>
  <si>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</si>
  <si>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</si>
  <si>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</si>
  <si>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</si>
  <si>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</si>
  <si>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</si>
  <si>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</si>
  <si>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</si>
  <si>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</si>
  <si>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</si>
  <si>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</si>
  <si>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</si>
  <si>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</si>
  <si>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</si>
  <si>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</si>
  <si>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</si>
  <si>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</si>
  <si>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</si>
  <si>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</si>
  <si>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</si>
  <si>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</si>
  <si>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</si>
  <si>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</si>
  <si>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</si>
  <si>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</si>
  <si>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</si>
  <si>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</si>
  <si>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</si>
  <si>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</si>
  <si>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</si>
  <si>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</si>
  <si>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</si>
  <si>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</si>
  <si>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</si>
  <si>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</si>
  <si>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</si>
  <si>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</si>
  <si>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</si>
  <si>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</si>
  <si>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</si>
  <si>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</si>
  <si>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</si>
  <si>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</si>
  <si>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</si>
  <si>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</si>
  <si>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</si>
  <si>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</si>
  <si>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</si>
  <si>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</si>
  <si>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</si>
  <si>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</si>
  <si>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</si>
  <si>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</si>
  <si>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</si>
  <si>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</si>
  <si>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</si>
  <si>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</si>
  <si>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</si>
  <si>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</si>
  <si>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</si>
  <si>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</si>
  <si>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</si>
  <si>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</si>
  <si>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</si>
  <si>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</si>
  <si>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</si>
  <si>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</si>
  <si>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</si>
  <si>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</si>
  <si>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</si>
  <si>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</si>
  <si>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</si>
  <si>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</si>
  <si>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</si>
  <si>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</si>
  <si>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</si>
  <si>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</si>
  <si>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</si>
  <si>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</si>
  <si>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</si>
  <si>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</si>
  <si>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</si>
  <si>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</si>
  <si>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</si>
  <si>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</si>
  <si>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</si>
  <si>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</si>
  <si>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</si>
  <si>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</si>
  <si>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</si>
  <si>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</si>
  <si>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</si>
  <si>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</si>
  <si>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</si>
  <si>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</si>
  <si>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</si>
  <si>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</si>
  <si>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</si>
  <si>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</si>
  <si>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</si>
  <si>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</si>
  <si>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</si>
  <si>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</si>
  <si>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</si>
  <si>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</si>
  <si>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</si>
  <si>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</si>
  <si>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</si>
  <si>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</si>
  <si>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</si>
  <si>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</si>
  <si>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</si>
  <si>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</si>
  <si>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</si>
  <si>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</si>
  <si>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</si>
  <si>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</si>
  <si>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</si>
  <si>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</si>
  <si>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</si>
  <si>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</si>
  <si>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</si>
  <si>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</si>
  <si>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</si>
  <si>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</si>
  <si>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</si>
  <si>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</si>
  <si>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</si>
  <si>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</si>
  <si>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</si>
  <si>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</si>
  <si>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</si>
  <si>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</si>
  <si>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</si>
  <si>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</si>
  <si>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</si>
  <si>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</si>
  <si>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</si>
  <si>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</si>
  <si>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</si>
  <si>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</si>
  <si>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</si>
  <si>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</si>
  <si>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</si>
  <si>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</si>
  <si>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</si>
  <si>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</si>
  <si>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</si>
  <si>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</si>
  <si>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</si>
  <si>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</si>
  <si>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</si>
  <si>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</si>
  <si>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</si>
  <si>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</si>
  <si>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</si>
  <si>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</si>
  <si>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</si>
  <si>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</si>
  <si>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</si>
  <si>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</si>
  <si>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</si>
  <si>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</si>
  <si>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</si>
  <si>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</si>
  <si>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</si>
  <si>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</si>
  <si>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</si>
  <si>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</si>
  <si>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</si>
  <si>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</si>
  <si>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</si>
  <si>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</si>
  <si>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</si>
  <si>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</si>
  <si>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</si>
  <si>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</si>
  <si>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</si>
  <si>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</si>
  <si>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</si>
  <si>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</si>
  <si>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</si>
  <si>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</si>
  <si>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</si>
  <si>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</si>
  <si>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</si>
  <si>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</si>
  <si>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</si>
  <si>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</si>
  <si>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</si>
  <si>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</si>
  <si>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</si>
  <si>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</si>
  <si>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</si>
  <si>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</si>
  <si>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</si>
  <si>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</si>
  <si>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</si>
  <si>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</si>
  <si>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</si>
  <si>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</si>
  <si>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</si>
  <si>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</si>
  <si>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</si>
  <si>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</si>
  <si>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</si>
  <si>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</si>
  <si>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</si>
  <si>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</si>
  <si>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</si>
  <si>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</si>
  <si>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</si>
  <si>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</si>
  <si>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</si>
  <si>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</si>
  <si>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</si>
  <si>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</si>
  <si>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</si>
  <si>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</si>
  <si>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</si>
  <si>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</si>
  <si>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</si>
  <si>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</si>
  <si>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</si>
  <si>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</si>
  <si>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</si>
  <si>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</si>
  <si>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</si>
  <si>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</si>
  <si>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</si>
  <si>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</si>
  <si>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</si>
  <si>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</si>
  <si>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</si>
  <si>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</si>
  <si>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</si>
  <si>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</si>
  <si>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</si>
  <si>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</si>
  <si>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</si>
  <si>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</si>
  <si>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</si>
  <si>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</si>
  <si>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</si>
  <si>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</si>
  <si>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</si>
  <si>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</si>
  <si>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</si>
  <si>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</si>
  <si>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</si>
  <si>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</si>
  <si>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</si>
  <si>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</si>
  <si>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</si>
  <si>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</si>
  <si>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</si>
  <si>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</si>
  <si>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</si>
  <si>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</si>
  <si>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</si>
  <si>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</si>
  <si>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</si>
  <si>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</si>
  <si>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</si>
  <si>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</si>
  <si>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</si>
  <si>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</si>
  <si>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</si>
  <si>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</si>
  <si>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</si>
  <si>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</si>
  <si>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</si>
  <si>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</si>
  <si>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</si>
  <si>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</si>
  <si>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</si>
  <si>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</si>
  <si>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</si>
  <si>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</si>
  <si>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</si>
  <si>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</si>
  <si>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</si>
  <si>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</si>
  <si>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</si>
  <si>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</si>
  <si>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</si>
  <si>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</si>
  <si>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</si>
  <si>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</si>
  <si>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</si>
  <si>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</si>
  <si>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</si>
  <si>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</si>
  <si>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</si>
  <si>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</si>
  <si>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</si>
  <si>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</si>
  <si>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</si>
  <si>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</si>
  <si>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</si>
  <si>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</si>
  <si>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</si>
  <si>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</si>
  <si>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</si>
  <si>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</si>
  <si>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</si>
  <si>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</si>
  <si>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</si>
  <si>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</si>
  <si>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</si>
  <si>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</si>
  <si>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</si>
  <si>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</si>
  <si>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</si>
  <si>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</si>
  <si>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</si>
  <si>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</si>
  <si>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</si>
  <si>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</si>
  <si>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</si>
  <si>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</si>
  <si>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</si>
  <si>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</si>
  <si>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</si>
  <si>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</si>
  <si>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</si>
  <si>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</si>
  <si>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</si>
  <si>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</si>
  <si>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</si>
  <si>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</si>
  <si>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</si>
  <si>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</si>
  <si>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</si>
  <si>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</si>
  <si>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</si>
  <si>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</si>
  <si>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</si>
  <si>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</si>
  <si>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</si>
  <si>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</si>
  <si>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</si>
  <si>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</si>
  <si>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</si>
  <si>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</si>
  <si>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</si>
  <si>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</si>
  <si>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</si>
  <si>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</si>
  <si>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</si>
  <si>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</si>
  <si>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</si>
  <si>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</si>
  <si>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</si>
  <si>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</si>
  <si>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</si>
  <si>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</si>
  <si>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</si>
  <si>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</si>
  <si>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</si>
  <si>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</si>
  <si>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</si>
  <si>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</si>
  <si>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</si>
  <si>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</si>
  <si>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</si>
  <si>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</si>
  <si>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</si>
  <si>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</si>
  <si>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</si>
  <si>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</si>
  <si>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</si>
  <si>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</si>
  <si>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</si>
  <si>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</si>
  <si>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</si>
  <si>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</si>
  <si>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</si>
  <si>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</si>
  <si>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</si>
  <si>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</si>
  <si>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</si>
  <si>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</si>
  <si>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</si>
  <si>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</si>
  <si>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</si>
  <si>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</si>
  <si>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</si>
  <si>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</si>
  <si>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</si>
  <si>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</si>
  <si>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</si>
  <si>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</si>
  <si>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</si>
  <si>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</si>
  <si>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</si>
  <si>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</si>
  <si>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</si>
  <si>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</si>
  <si>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</si>
  <si>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</si>
  <si>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</si>
  <si>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</si>
  <si>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</si>
  <si>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</si>
  <si>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</si>
  <si>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</si>
  <si>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</si>
  <si>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</si>
  <si>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</si>
  <si>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</si>
  <si>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</si>
  <si>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</si>
  <si>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</si>
  <si>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</si>
  <si>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</si>
  <si>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</si>
  <si>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</si>
  <si>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</si>
  <si>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</si>
  <si>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</si>
  <si>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</si>
  <si>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</si>
  <si>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</si>
  <si>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</si>
  <si>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</si>
  <si>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</si>
  <si>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</si>
  <si>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</si>
  <si>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</si>
  <si>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</si>
  <si>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</si>
  <si>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</si>
  <si>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</si>
  <si>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</si>
  <si>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</si>
  <si>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</si>
  <si>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</si>
  <si>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</si>
  <si>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</si>
  <si>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</si>
  <si>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</si>
  <si>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</si>
  <si>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</si>
  <si>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</si>
  <si>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</si>
  <si>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</si>
  <si>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</si>
  <si>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</si>
  <si>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</si>
  <si>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</si>
  <si>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</si>
  <si>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</si>
  <si>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</si>
  <si>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</si>
  <si>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</si>
  <si>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</si>
  <si>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</si>
  <si>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</si>
  <si>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</si>
  <si>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</si>
  <si>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</si>
  <si>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</si>
  <si>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</si>
  <si>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</si>
  <si>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</si>
  <si>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</si>
  <si>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</si>
  <si>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</si>
  <si>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</si>
  <si>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</si>
  <si>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</si>
  <si>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</si>
  <si>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</si>
  <si>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</si>
  <si>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</si>
  <si>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</si>
  <si>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</si>
  <si>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</si>
  <si>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</si>
  <si>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</si>
  <si>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</si>
  <si>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</si>
  <si>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</si>
  <si>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</si>
  <si>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</si>
  <si>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</si>
  <si>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</si>
  <si>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</si>
  <si>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</si>
  <si>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</si>
  <si>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</si>
  <si>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</si>
  <si>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</si>
  <si>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</si>
  <si>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</si>
  <si>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</si>
  <si>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</si>
  <si>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</si>
  <si>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</si>
  <si>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</si>
  <si>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</si>
  <si>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</si>
  <si>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</si>
  <si>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</si>
  <si>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</si>
  <si>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</si>
  <si>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</si>
  <si>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</si>
  <si>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</si>
  <si>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</si>
  <si>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</si>
  <si>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</si>
  <si>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</si>
  <si>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</si>
  <si>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</si>
  <si>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</si>
  <si>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</si>
  <si>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</si>
  <si>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</si>
  <si>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</si>
  <si>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</si>
  <si>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</si>
  <si>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</si>
  <si>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</si>
  <si>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</si>
  <si>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</si>
  <si>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</si>
  <si>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</si>
  <si>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</si>
  <si>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</si>
  <si>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</si>
  <si>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</si>
  <si>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</si>
  <si>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</si>
  <si>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</si>
  <si>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</si>
  <si>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</si>
  <si>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</si>
  <si>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</si>
  <si>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</si>
  <si>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</si>
  <si>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</si>
  <si>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</si>
  <si>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</si>
  <si>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</si>
  <si>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</si>
  <si>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</si>
  <si>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</si>
  <si>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</si>
  <si>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</si>
  <si>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</si>
  <si>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</si>
  <si>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</si>
  <si>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</si>
  <si>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</si>
  <si>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</si>
  <si>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</si>
  <si>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</si>
  <si>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</si>
  <si>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</si>
  <si>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</si>
  <si>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</si>
  <si>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</si>
  <si>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</si>
  <si>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</si>
  <si>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</si>
  <si>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</si>
  <si>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</si>
  <si>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</si>
  <si>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</si>
  <si>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</si>
  <si>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</si>
  <si>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</si>
  <si>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</si>
  <si>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</si>
  <si>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</si>
  <si>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</si>
  <si>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</si>
  <si>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</si>
  <si>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</si>
  <si>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</si>
  <si>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</si>
  <si>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</si>
  <si>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</si>
  <si>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</si>
  <si>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</si>
  <si>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</si>
  <si>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</si>
  <si>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</si>
  <si>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</si>
  <si>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</si>
  <si>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</si>
  <si>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</si>
  <si>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</si>
  <si>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</si>
  <si>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</si>
  <si>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</si>
  <si>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</si>
  <si>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</si>
  <si>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</si>
  <si>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</si>
  <si>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</si>
  <si>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</si>
  <si>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</si>
  <si>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</si>
  <si>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</si>
  <si>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</si>
  <si>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</si>
  <si>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</si>
  <si>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</si>
  <si>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</si>
  <si>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</si>
  <si>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</si>
  <si>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</si>
  <si>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</si>
  <si>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</si>
  <si>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</si>
  <si>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</si>
  <si>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</si>
  <si>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</si>
  <si>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</si>
  <si>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</si>
  <si>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</si>
  <si>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</si>
  <si>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</si>
  <si>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</si>
  <si>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</si>
  <si>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</si>
  <si>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</si>
  <si>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</si>
  <si>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</si>
  <si>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</si>
  <si>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</si>
  <si>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</si>
  <si>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</si>
  <si>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</si>
  <si>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</si>
  <si>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</si>
  <si>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</si>
  <si>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</si>
  <si>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</si>
  <si>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</si>
  <si>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</si>
  <si>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</si>
  <si>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</si>
  <si>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</si>
  <si>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</si>
  <si>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</si>
  <si>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</si>
  <si>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</si>
  <si>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</si>
  <si>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</si>
  <si>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</si>
  <si>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</si>
  <si>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</si>
  <si>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</si>
  <si>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</si>
  <si>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</si>
  <si>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</si>
  <si>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</si>
  <si>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</si>
  <si>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</si>
  <si>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</si>
  <si>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</si>
  <si>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</si>
  <si>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</si>
  <si>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</si>
  <si>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</si>
  <si>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</si>
  <si>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</si>
  <si>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</si>
  <si>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</si>
  <si>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</si>
  <si>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</si>
  <si>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</si>
  <si>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</si>
  <si>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</si>
  <si>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</si>
  <si>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</si>
  <si>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</si>
  <si>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</si>
  <si>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</si>
  <si>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</si>
  <si>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</si>
  <si>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</si>
  <si>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</si>
  <si>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</si>
  <si>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</si>
  <si>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</si>
  <si>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</si>
  <si>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</si>
  <si>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</si>
  <si>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</si>
  <si>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</si>
  <si>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</si>
  <si>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</si>
  <si>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</si>
  <si>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</si>
  <si>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</si>
  <si>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</si>
  <si>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</si>
  <si>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</si>
  <si>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</si>
  <si>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</si>
  <si>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</si>
  <si>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</si>
  <si>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</si>
  <si>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</si>
  <si>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</si>
  <si>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</si>
  <si>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</si>
  <si>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</si>
  <si>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</si>
  <si>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</si>
  <si>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</si>
  <si>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</si>
  <si>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</si>
  <si>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</si>
  <si>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</si>
  <si>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</si>
  <si>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</si>
  <si>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</si>
  <si>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</si>
  <si>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</si>
  <si>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</si>
  <si>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</si>
  <si>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</si>
  <si>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</si>
  <si>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</si>
  <si>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</si>
  <si>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</si>
  <si>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</si>
  <si>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</si>
  <si>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</si>
  <si>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</si>
  <si>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</si>
  <si>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</si>
  <si>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</si>
  <si>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</si>
  <si>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</si>
  <si>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</si>
  <si>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</si>
  <si>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</si>
  <si>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</si>
  <si>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</si>
  <si>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</si>
  <si>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</si>
  <si>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</si>
  <si>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</si>
  <si>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</si>
  <si>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</si>
  <si>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</si>
  <si>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</si>
  <si>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</si>
  <si>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</si>
  <si>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</si>
  <si>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</si>
  <si>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</si>
  <si>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</si>
  <si>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</si>
  <si>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</si>
  <si>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</si>
  <si>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</si>
  <si>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</si>
  <si>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</si>
  <si>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</si>
  <si>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</si>
  <si>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</si>
  <si>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</si>
  <si>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</si>
  <si>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</si>
  <si>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</si>
  <si>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</si>
  <si>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</si>
  <si>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</si>
  <si>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</si>
  <si>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</si>
  <si>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</si>
  <si>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</si>
  <si>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</si>
  <si>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</si>
  <si>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</si>
  <si>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</si>
  <si>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</si>
  <si>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</si>
  <si>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</si>
  <si>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</si>
  <si>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</si>
  <si>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</si>
  <si>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</si>
  <si>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</si>
  <si>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</si>
  <si>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</si>
  <si>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</si>
  <si>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</si>
  <si>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</si>
  <si>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</si>
  <si>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</si>
  <si>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</si>
  <si>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</si>
  <si>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</si>
  <si>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</si>
  <si>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</si>
  <si>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</si>
  <si>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</si>
  <si>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</si>
  <si>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</si>
  <si>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</si>
  <si>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</si>
  <si>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</si>
  <si>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</si>
  <si>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</si>
  <si>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</si>
  <si>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</si>
  <si>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</si>
  <si>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</si>
  <si>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</si>
  <si>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</si>
  <si>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</si>
  <si>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</si>
  <si>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</si>
  <si>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</si>
  <si>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</si>
  <si>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</si>
  <si>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</si>
  <si>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</si>
  <si>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</si>
  <si>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</si>
  <si>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</si>
  <si>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</si>
  <si>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</si>
  <si>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</si>
  <si>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</si>
  <si>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</si>
  <si>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</si>
  <si>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</si>
  <si>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</si>
  <si>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</si>
  <si>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</si>
  <si>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</si>
  <si>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</si>
  <si>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</si>
  <si>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</si>
  <si>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</si>
  <si>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</si>
  <si>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</si>
  <si>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</si>
  <si>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</si>
  <si>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</si>
  <si>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</si>
  <si>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</si>
  <si>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</si>
  <si>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</si>
  <si>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</si>
  <si>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</si>
  <si>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</si>
  <si>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</si>
  <si>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</si>
  <si>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</si>
  <si>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</si>
  <si>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</si>
  <si>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</si>
  <si>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</si>
  <si>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</si>
  <si>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</si>
  <si>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</si>
  <si>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</si>
  <si>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</si>
  <si>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</si>
  <si>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</si>
  <si>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</si>
  <si>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</si>
  <si>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</si>
  <si>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</si>
  <si>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</si>
  <si>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</si>
  <si>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</si>
  <si>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</si>
  <si>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</si>
  <si>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</si>
  <si>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</si>
  <si>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</si>
  <si>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</si>
  <si>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</si>
  <si>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</si>
  <si>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</si>
  <si>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</si>
  <si>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</si>
  <si>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</si>
  <si>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</si>
  <si>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</si>
  <si>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</si>
  <si>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</si>
  <si>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</si>
  <si>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</si>
  <si>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</si>
  <si>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</si>
  <si>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</si>
  <si>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</si>
  <si>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</si>
  <si>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</si>
  <si>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</si>
  <si>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</si>
  <si>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</si>
  <si>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</si>
  <si>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</si>
  <si>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</si>
  <si>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</si>
  <si>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</si>
  <si>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</si>
  <si>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</si>
  <si>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</si>
  <si>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</si>
  <si>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</si>
  <si>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</si>
  <si>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</si>
  <si>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</si>
  <si>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</si>
  <si>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</si>
  <si>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</si>
  <si>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</si>
  <si>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</si>
  <si>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</si>
  <si>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</si>
  <si>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</si>
  <si>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</si>
  <si>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</si>
  <si>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</si>
  <si>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</si>
  <si>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</si>
  <si>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</si>
  <si>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</si>
  <si>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</si>
  <si>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</si>
  <si>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</si>
  <si>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</si>
  <si>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</si>
  <si>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</si>
  <si>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</si>
  <si>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</si>
  <si>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</si>
  <si>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</si>
  <si>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</si>
  <si>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</si>
  <si>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</si>
  <si>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</si>
  <si>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</si>
  <si>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</si>
  <si>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</si>
  <si>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</si>
  <si>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</si>
  <si>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</si>
  <si>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</si>
  <si>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</si>
  <si>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</si>
  <si>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</si>
  <si>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</si>
  <si>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</si>
  <si>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</si>
  <si>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</si>
  <si>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</si>
  <si>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</si>
  <si>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</si>
  <si>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</si>
  <si>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</si>
  <si>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</si>
  <si>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</si>
  <si>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</si>
  <si>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</si>
  <si>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</si>
  <si>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</si>
  <si>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</si>
  <si>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</si>
  <si>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</si>
  <si>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</si>
  <si>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</si>
  <si>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</si>
  <si>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</si>
  <si>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</si>
  <si>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</si>
  <si>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</si>
  <si>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</si>
  <si>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</si>
  <si>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</si>
  <si>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</si>
  <si>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</si>
  <si>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</si>
  <si>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</si>
  <si>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</si>
  <si>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</si>
  <si>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</si>
  <si>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</si>
  <si>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</si>
  <si>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</si>
  <si>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</si>
  <si>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</si>
  <si>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</si>
  <si>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</si>
  <si>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</si>
  <si>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</si>
  <si>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</si>
  <si>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</si>
  <si>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</si>
  <si>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</si>
  <si>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</si>
  <si>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</si>
  <si>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</si>
  <si>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</si>
  <si>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</si>
  <si>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</si>
  <si>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</si>
  <si>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</si>
  <si>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</si>
  <si>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</si>
  <si>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</si>
  <si>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</si>
  <si>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</si>
  <si>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</si>
  <si>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</si>
  <si>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</si>
  <si>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</si>
  <si>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</si>
  <si>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</si>
  <si>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</si>
  <si>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</si>
  <si>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</si>
  <si>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</si>
  <si>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</si>
  <si>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</si>
  <si>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</si>
  <si>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</si>
  <si>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</si>
  <si>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</si>
  <si>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</si>
  <si>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</si>
  <si>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</si>
  <si>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</si>
  <si>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</si>
  <si>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</si>
  <si>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</si>
  <si>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</si>
  <si>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</si>
  <si>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</si>
  <si>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</si>
  <si>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</si>
  <si>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</si>
  <si>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</si>
  <si>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</si>
  <si>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</si>
  <si>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</si>
  <si>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</si>
  <si>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</si>
  <si>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</si>
  <si>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</si>
  <si>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</si>
  <si>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</si>
  <si>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</si>
  <si>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</si>
  <si>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</si>
  <si>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</si>
  <si>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</si>
  <si>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</si>
  <si>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</si>
  <si>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</si>
  <si>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</si>
  <si>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</si>
  <si>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</si>
  <si>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</si>
  <si>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</si>
  <si>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</si>
  <si>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</si>
  <si>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</si>
  <si>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</si>
  <si>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</si>
  <si>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</si>
  <si>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</si>
  <si>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</si>
  <si>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</si>
  <si>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</si>
  <si>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</si>
  <si>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</si>
  <si>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</si>
  <si>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</si>
  <si>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</si>
  <si>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</si>
  <si>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</si>
  <si>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</si>
  <si>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</si>
  <si>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</si>
  <si>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</si>
  <si>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</si>
  <si>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</si>
  <si>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</si>
  <si>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</si>
  <si>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</si>
  <si>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</si>
  <si>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</si>
  <si>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</si>
  <si>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</si>
  <si>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</si>
  <si>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</si>
  <si>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</si>
  <si>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</si>
  <si>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</si>
  <si>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</si>
  <si>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</si>
  <si>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</si>
  <si>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</si>
  <si>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</si>
  <si>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</si>
  <si>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</si>
  <si>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</si>
  <si>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</si>
  <si>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</si>
  <si>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</si>
  <si>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</si>
  <si>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</si>
  <si>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</si>
  <si>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</si>
  <si>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</si>
  <si>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</si>
  <si>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</si>
  <si>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</si>
  <si>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</si>
  <si>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</si>
  <si>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</si>
  <si>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</si>
  <si>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</si>
  <si>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</si>
  <si>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</si>
  <si>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</si>
  <si>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</si>
  <si>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</si>
  <si>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</si>
  <si>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</si>
  <si>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</si>
  <si>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</si>
  <si>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</si>
  <si>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</si>
  <si>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</si>
  <si>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</si>
  <si>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</si>
  <si>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</si>
  <si>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</si>
  <si>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</si>
  <si>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</si>
  <si>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</si>
  <si>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</si>
  <si>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</si>
  <si>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</si>
  <si>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</si>
  <si>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</si>
  <si>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</si>
  <si>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</si>
  <si>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</si>
  <si>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</si>
  <si>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</si>
  <si>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</si>
  <si>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</si>
  <si>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</si>
  <si>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</si>
  <si>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</si>
  <si>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</si>
  <si>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</si>
  <si>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</si>
  <si>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</si>
  <si>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</si>
  <si>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</si>
  <si>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</si>
  <si>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</si>
  <si>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</si>
  <si>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</si>
  <si>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</si>
  <si>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</si>
  <si>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</si>
  <si>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</si>
  <si>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</si>
  <si>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</si>
  <si>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</si>
  <si>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</si>
  <si>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</si>
  <si>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</si>
  <si>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</si>
  <si>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</si>
  <si>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</si>
  <si>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</si>
  <si>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</si>
  <si>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</si>
  <si>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</si>
  <si>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</si>
  <si>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</si>
  <si>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</si>
  <si>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</si>
  <si>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</si>
  <si>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</si>
  <si>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</si>
  <si>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</si>
  <si>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</si>
  <si>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</si>
  <si>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</si>
  <si>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</si>
  <si>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</si>
  <si>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</si>
  <si>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</si>
  <si>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</si>
  <si>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</si>
  <si>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</si>
  <si>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</si>
  <si>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</si>
  <si>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</si>
  <si>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</si>
  <si>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</si>
  <si>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</si>
  <si>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</si>
  <si>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</si>
  <si>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</si>
  <si>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</si>
  <si>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</si>
  <si>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</si>
  <si>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</si>
  <si>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</si>
  <si>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</si>
  <si>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</si>
  <si>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</si>
  <si>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</si>
  <si>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</si>
  <si>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</si>
  <si>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</si>
  <si>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</si>
  <si>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</si>
  <si>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</si>
  <si>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</si>
  <si>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</si>
  <si>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</si>
  <si>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</si>
  <si>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</si>
  <si>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</si>
  <si>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</si>
  <si>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</si>
  <si>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</si>
  <si>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</si>
  <si>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</si>
  <si>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</si>
  <si>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</si>
  <si>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</si>
  <si>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</si>
  <si>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</si>
  <si>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</si>
  <si>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</si>
  <si>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</si>
  <si>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</si>
  <si>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</si>
  <si>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</si>
  <si>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</si>
  <si>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</si>
  <si>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</si>
  <si>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</si>
  <si>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</si>
  <si>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</si>
  <si>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</si>
  <si>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</si>
  <si>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</si>
  <si>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</si>
  <si>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</si>
  <si>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</si>
  <si>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</si>
  <si>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</si>
  <si>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</si>
  <si>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</si>
  <si>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</si>
  <si>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</si>
  <si>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</si>
  <si>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</si>
  <si>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</si>
  <si>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</si>
  <si>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</si>
  <si>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</si>
  <si>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</si>
  <si>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</si>
  <si>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</si>
  <si>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</si>
  <si>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</si>
  <si>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</si>
  <si>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</si>
  <si>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</si>
  <si>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</si>
  <si>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</si>
  <si>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</si>
  <si>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</si>
  <si>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</si>
  <si>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</si>
  <si>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</si>
  <si>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</si>
  <si>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</si>
  <si>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</si>
  <si>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</si>
  <si>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</si>
  <si>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</si>
  <si>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</si>
  <si>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</si>
  <si>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</si>
  <si>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</si>
  <si>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</si>
  <si>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</si>
  <si>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</si>
  <si>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</si>
  <si>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</si>
  <si>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</si>
  <si>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</si>
  <si>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</si>
  <si>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</si>
  <si>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</si>
  <si>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</si>
  <si>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</si>
  <si>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</si>
  <si>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</si>
  <si>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</si>
  <si>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</si>
  <si>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</si>
  <si>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</si>
  <si>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</si>
  <si>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</si>
  <si>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</si>
  <si>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</si>
  <si>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</si>
  <si>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</si>
  <si>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</si>
  <si>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</si>
  <si>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</si>
  <si>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</si>
  <si>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</si>
  <si>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</si>
  <si>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</si>
  <si>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</si>
  <si>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</si>
  <si>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</si>
  <si>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</si>
  <si>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</si>
  <si>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</si>
  <si>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</si>
  <si>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</si>
  <si>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</si>
  <si>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</si>
  <si>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</si>
  <si>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</si>
  <si>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</si>
  <si>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</si>
  <si>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</si>
  <si>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</si>
  <si>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</si>
  <si>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</si>
  <si>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</si>
  <si>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</si>
  <si>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</si>
  <si>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</si>
  <si>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</si>
  <si>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</si>
  <si>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</si>
  <si>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</si>
  <si>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</si>
  <si>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</si>
  <si>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</si>
  <si>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</si>
  <si>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</si>
  <si>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</si>
  <si>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</si>
  <si>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</si>
  <si>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</si>
  <si>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</si>
  <si>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</si>
  <si>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</si>
  <si>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</si>
  <si>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</si>
  <si>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</si>
  <si>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</si>
  <si>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</si>
  <si>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</si>
  <si>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</si>
  <si>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</si>
  <si>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</si>
  <si>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</si>
  <si>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</si>
  <si>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</si>
  <si>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</si>
  <si>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</si>
  <si>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</si>
  <si>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</si>
  <si>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</si>
  <si>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</si>
  <si>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</si>
  <si>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</si>
  <si>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</si>
  <si>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</si>
  <si>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</si>
  <si>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</si>
  <si>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</si>
  <si>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</si>
  <si>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</si>
  <si>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</si>
  <si>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</si>
  <si>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</si>
  <si>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</si>
  <si>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</si>
  <si>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</si>
  <si>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</si>
  <si>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</si>
  <si>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</si>
  <si>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</si>
  <si>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</si>
  <si>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</si>
  <si>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</si>
  <si>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</si>
  <si>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</si>
  <si>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</si>
  <si>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</si>
  <si>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</si>
  <si>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</si>
  <si>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</si>
  <si>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</si>
  <si>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</si>
  <si>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</si>
  <si>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</si>
  <si>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</si>
  <si>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</si>
  <si>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</si>
  <si>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</si>
  <si>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</si>
  <si>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</si>
  <si>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</si>
  <si>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</si>
  <si>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</si>
  <si>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</si>
  <si>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</si>
  <si>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</si>
  <si>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</si>
  <si>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</si>
  <si>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</si>
  <si>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</si>
  <si>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</si>
  <si>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</si>
  <si>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</si>
  <si>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</si>
  <si>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</si>
  <si>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</si>
  <si>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</si>
  <si>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</si>
  <si>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</si>
  <si>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</si>
  <si>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</si>
  <si>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</si>
  <si>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</si>
  <si>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</si>
  <si>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</si>
  <si>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</si>
  <si>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</si>
  <si>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</si>
  <si>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</si>
  <si>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</si>
  <si>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</si>
  <si>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</si>
  <si>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</si>
  <si>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</si>
  <si>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</si>
  <si>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</si>
  <si>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</si>
  <si>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</si>
  <si>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</si>
  <si>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</si>
  <si>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</si>
  <si>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</si>
  <si>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</si>
  <si>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</si>
  <si>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</si>
  <si>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</si>
  <si>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</si>
  <si>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</si>
  <si>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</si>
  <si>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</si>
  <si>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</si>
  <si>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</si>
  <si>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</si>
  <si>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</si>
  <si>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</si>
  <si>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</si>
  <si>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</si>
  <si>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</si>
  <si>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</si>
  <si>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</si>
  <si>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</si>
  <si>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</si>
  <si>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</si>
  <si>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</si>
  <si>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</si>
  <si>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</si>
  <si>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</si>
  <si>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</si>
  <si>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</si>
  <si>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</si>
  <si>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</si>
  <si>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</si>
  <si>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</si>
  <si>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</si>
  <si>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</si>
  <si>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</si>
  <si>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</si>
  <si>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</si>
  <si>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</si>
  <si>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</si>
  <si>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</si>
  <si>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</si>
  <si>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</si>
  <si>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</si>
  <si>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</si>
  <si>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</si>
  <si>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</si>
  <si>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</si>
  <si>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</si>
  <si>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</si>
  <si>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</si>
  <si>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</si>
  <si>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</si>
  <si>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</si>
  <si>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</si>
  <si>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</si>
  <si>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</si>
  <si>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</si>
  <si>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</si>
  <si>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</si>
  <si>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</si>
  <si>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</si>
  <si>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</si>
  <si>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</si>
  <si>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</si>
  <si>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</si>
  <si>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</si>
  <si>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</si>
  <si>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</si>
  <si>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</si>
  <si>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</si>
  <si>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</si>
  <si>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</si>
  <si>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</si>
  <si>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</si>
  <si>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</si>
  <si>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</si>
  <si>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</si>
  <si>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</si>
  <si>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</si>
  <si>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</si>
  <si>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</si>
  <si>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</si>
  <si>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</si>
  <si>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</si>
  <si>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</si>
  <si>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</si>
  <si>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</si>
  <si>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</si>
  <si>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</si>
  <si>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</si>
  <si>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</si>
  <si>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</si>
  <si>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</si>
  <si>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</si>
  <si>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</si>
  <si>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</si>
  <si>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</si>
  <si>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</si>
  <si>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</si>
  <si>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</si>
  <si>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</si>
  <si>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</si>
  <si>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</si>
  <si>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</si>
  <si>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</si>
  <si>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</si>
  <si>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</si>
  <si>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</si>
  <si>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</si>
  <si>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</si>
  <si>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</si>
  <si>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</si>
  <si>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</si>
  <si>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</si>
  <si>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</si>
  <si>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</si>
  <si>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</si>
  <si>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</si>
  <si>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</si>
  <si>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</si>
  <si>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</si>
  <si>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</si>
  <si>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</si>
  <si>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</si>
  <si>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</si>
  <si>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</si>
  <si>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</si>
  <si>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</si>
  <si>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</si>
  <si>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</si>
  <si>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</si>
  <si>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</si>
  <si>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</si>
  <si>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</si>
  <si>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</si>
  <si>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</si>
  <si>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</si>
  <si>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</si>
  <si>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</si>
  <si>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</si>
  <si>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</si>
  <si>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</si>
  <si>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</si>
  <si>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</si>
  <si>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</si>
  <si>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</si>
  <si>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</si>
  <si>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</si>
  <si>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</si>
  <si>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</si>
  <si>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</si>
  <si>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</si>
  <si>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</si>
  <si>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</si>
  <si>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</si>
  <si>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</si>
  <si>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</si>
  <si>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</si>
  <si>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</si>
  <si>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</si>
  <si>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</si>
  <si>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</si>
  <si>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</si>
  <si>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</si>
  <si>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</si>
  <si>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</si>
  <si>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</si>
  <si>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</si>
  <si>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</si>
  <si>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</si>
  <si>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</si>
  <si>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</si>
  <si>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</si>
  <si>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</si>
  <si>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</si>
  <si>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</si>
  <si>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</si>
  <si>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</si>
  <si>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</si>
  <si>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</si>
  <si>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</si>
  <si>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</si>
  <si>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</si>
  <si>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</si>
  <si>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</si>
  <si>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</si>
  <si>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</si>
  <si>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</si>
  <si>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</si>
  <si>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</si>
  <si>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</si>
  <si>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</si>
  <si>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</si>
  <si>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</si>
  <si>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</si>
  <si>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</si>
  <si>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</si>
  <si>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</si>
  <si>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</si>
  <si>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</si>
  <si>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</si>
  <si>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</si>
  <si>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</si>
  <si>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</si>
  <si>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</si>
  <si>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</si>
  <si>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</si>
  <si>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</si>
  <si>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</si>
  <si>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</si>
  <si>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</si>
  <si>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</si>
  <si>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</si>
  <si>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</si>
  <si>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</si>
  <si>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</si>
  <si>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</si>
  <si>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</si>
  <si>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</si>
  <si>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</si>
  <si>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</si>
  <si>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</si>
  <si>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</si>
  <si>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</si>
  <si>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</si>
  <si>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</si>
  <si>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</si>
  <si>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</si>
  <si>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</si>
  <si>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</si>
  <si>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</si>
  <si>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</si>
  <si>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</si>
  <si>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</si>
  <si>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</si>
  <si>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</si>
  <si>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</si>
  <si>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</si>
  <si>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</si>
  <si>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</si>
  <si>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</si>
  <si>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</si>
  <si>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</si>
  <si>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</si>
  <si>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</si>
  <si>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</si>
  <si>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</si>
  <si>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</si>
  <si>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</si>
  <si>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</si>
  <si>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</si>
  <si>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</si>
  <si>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</si>
  <si>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</si>
  <si>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</si>
  <si>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</si>
  <si>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</si>
  <si>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</si>
  <si>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</si>
  <si>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</si>
  <si>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</si>
  <si>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</si>
  <si>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</si>
  <si>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</si>
  <si>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</si>
  <si>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</si>
  <si>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</si>
  <si>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</si>
  <si>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</si>
  <si>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</si>
  <si>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</si>
  <si>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</si>
  <si>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</si>
  <si>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</si>
  <si>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</si>
  <si>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</si>
  <si>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</si>
  <si>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</si>
  <si>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</si>
  <si>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</si>
  <si>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</si>
  <si>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</si>
  <si>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</si>
  <si>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</si>
  <si>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</si>
  <si>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</si>
  <si>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</si>
  <si>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</si>
  <si>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</si>
  <si>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</si>
  <si>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</si>
  <si>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</si>
  <si>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</si>
  <si>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</si>
  <si>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</si>
  <si>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</si>
  <si>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</si>
  <si>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</si>
  <si>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</si>
  <si>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</si>
  <si>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</si>
  <si>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</si>
  <si>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</si>
  <si>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</si>
  <si>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</si>
  <si>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</si>
  <si>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</si>
  <si>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</si>
  <si>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</si>
  <si>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</si>
  <si>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</si>
  <si>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</si>
  <si>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</si>
  <si>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</si>
  <si>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</si>
  <si>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</si>
  <si>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</si>
  <si>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</si>
  <si>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</si>
  <si>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</si>
  <si>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</si>
  <si>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</si>
  <si>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</si>
  <si>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</si>
  <si>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</si>
  <si>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</si>
  <si>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</si>
  <si>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</si>
  <si>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</si>
  <si>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</si>
  <si>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</si>
  <si>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</si>
  <si>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</si>
  <si>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</si>
  <si>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</si>
  <si>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</si>
  <si>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</si>
  <si>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</si>
  <si>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</si>
  <si>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</si>
  <si>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</si>
  <si>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</si>
  <si>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</si>
  <si>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</si>
  <si>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</si>
  <si>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</si>
  <si>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</si>
  <si>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</si>
  <si>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</si>
  <si>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</si>
  <si>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</si>
  <si>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</si>
  <si>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</si>
  <si>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</si>
  <si>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</si>
  <si>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</si>
  <si>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</si>
  <si>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</si>
  <si>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</si>
  <si>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</si>
  <si>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</si>
  <si>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</si>
  <si>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</si>
  <si>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</si>
  <si>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</si>
  <si>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</si>
  <si>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</si>
  <si>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</si>
  <si>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</si>
  <si>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</si>
  <si>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</si>
  <si>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</si>
  <si>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</si>
  <si>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</si>
  <si>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</si>
  <si>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</si>
  <si>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</si>
  <si>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</si>
  <si>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</si>
  <si>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</si>
  <si>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</si>
  <si>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</si>
  <si>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</si>
  <si>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</si>
  <si>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</si>
  <si>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</si>
  <si>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</si>
  <si>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</si>
  <si>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</si>
  <si>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</si>
  <si>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</si>
  <si>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</si>
  <si>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</si>
  <si>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</si>
  <si>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</si>
  <si>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</si>
  <si>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</si>
  <si>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</si>
  <si>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</si>
  <si>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</si>
  <si>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</si>
  <si>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</si>
  <si>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</si>
  <si>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</si>
  <si>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</si>
  <si>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</si>
  <si>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</si>
  <si>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</si>
  <si>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</si>
  <si>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</si>
  <si>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</si>
  <si>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</si>
  <si>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</si>
  <si>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</si>
  <si>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</si>
  <si>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</si>
  <si>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</si>
  <si>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</si>
  <si>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</si>
  <si>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</si>
  <si>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</si>
  <si>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</si>
  <si>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</si>
  <si>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</si>
  <si>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</si>
  <si>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</si>
  <si>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</si>
  <si>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</si>
  <si>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</si>
  <si>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</si>
  <si>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</si>
  <si>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</si>
  <si>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</si>
  <si>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</si>
  <si>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</si>
  <si>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</si>
  <si>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</si>
  <si>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</si>
  <si>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</si>
  <si>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</si>
  <si>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</si>
  <si>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</si>
  <si>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</si>
  <si>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</si>
  <si>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</si>
  <si>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</si>
  <si>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</si>
  <si>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</si>
  <si>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</si>
  <si>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</si>
  <si>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</si>
  <si>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</si>
  <si>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</si>
  <si>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</si>
  <si>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</si>
  <si>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</si>
  <si>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</si>
  <si>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</si>
  <si>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</si>
  <si>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</si>
  <si>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</si>
  <si>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</si>
  <si>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</si>
  <si>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</si>
  <si>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</si>
  <si>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</si>
  <si>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</si>
  <si>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</si>
  <si>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</si>
  <si>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</si>
  <si>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</si>
  <si>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</si>
  <si>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</si>
  <si>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</si>
  <si>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</si>
  <si>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</si>
  <si>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</si>
  <si>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</si>
  <si>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</si>
  <si>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</si>
  <si>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</si>
  <si>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</si>
  <si>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</si>
  <si>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</si>
  <si>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</si>
  <si>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</si>
  <si>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</si>
  <si>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</si>
  <si>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</si>
  <si>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</si>
  <si>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</si>
  <si>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</si>
  <si>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</si>
  <si>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</si>
  <si>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</si>
  <si>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</si>
  <si>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</si>
  <si>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</si>
  <si>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</si>
  <si>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</si>
  <si>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</si>
  <si>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</si>
  <si>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</si>
  <si>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</si>
  <si>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</si>
  <si>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</si>
  <si>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</si>
  <si>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</si>
  <si>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</si>
  <si>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</si>
  <si>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</si>
  <si>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</si>
  <si>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</si>
  <si>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</si>
  <si>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</si>
  <si>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</si>
  <si>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</si>
  <si>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</si>
  <si>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</si>
  <si>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</si>
  <si>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</si>
  <si>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</si>
  <si>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</si>
  <si>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</si>
  <si>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</si>
  <si>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</si>
  <si>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</si>
  <si>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</si>
  <si>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</si>
  <si>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</si>
  <si>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</si>
  <si>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</si>
  <si>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</si>
  <si>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</si>
  <si>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</si>
  <si>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</si>
  <si>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</si>
  <si>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</si>
  <si>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</si>
  <si>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</si>
  <si>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</si>
  <si>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</si>
  <si>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</si>
  <si>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</si>
  <si>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</si>
  <si>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</si>
  <si>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</si>
  <si>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</si>
  <si>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</si>
  <si>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</si>
  <si>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</si>
  <si>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</si>
  <si>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</si>
  <si>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</si>
  <si>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</si>
  <si>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</si>
  <si>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</si>
  <si>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</si>
  <si>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</si>
  <si>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</si>
  <si>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</si>
  <si>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</si>
  <si>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</si>
  <si>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</si>
  <si>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</si>
  <si>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</si>
  <si>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</si>
  <si>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</si>
  <si>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</si>
  <si>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</si>
  <si>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</si>
  <si>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</si>
  <si>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</si>
  <si>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</si>
  <si>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</si>
  <si>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</si>
  <si>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</si>
  <si>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</si>
  <si>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</si>
  <si>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</si>
  <si>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</si>
  <si>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</si>
  <si>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</si>
  <si>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</si>
  <si>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</si>
  <si>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</si>
  <si>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</si>
  <si>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</si>
  <si>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</si>
  <si>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</si>
  <si>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</si>
  <si>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</si>
  <si>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</si>
  <si>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</si>
  <si>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</si>
  <si>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</si>
  <si>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</si>
  <si>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</si>
  <si>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</si>
  <si>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</si>
  <si>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</si>
  <si>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</si>
  <si>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</si>
  <si>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</si>
  <si>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</si>
  <si>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</si>
  <si>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</si>
  <si>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</si>
  <si>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</si>
  <si>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</si>
  <si>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</si>
  <si>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</si>
  <si>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</si>
  <si>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</si>
  <si>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</si>
  <si>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</si>
  <si>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</si>
  <si>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</si>
  <si>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</si>
  <si>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</si>
  <si>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</si>
  <si>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</si>
  <si>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</si>
  <si>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</si>
  <si>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</si>
  <si>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</si>
  <si>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</si>
  <si>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</si>
  <si>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</si>
  <si>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</si>
  <si>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</si>
  <si>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</si>
  <si>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</si>
  <si>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</si>
  <si>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</si>
  <si>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</si>
  <si>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</si>
  <si>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</si>
  <si>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</si>
  <si>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</si>
  <si>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</si>
  <si>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</si>
  <si>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</si>
  <si>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</si>
  <si>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</si>
  <si>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</si>
  <si>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</si>
  <si>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</si>
  <si>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</si>
  <si>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</si>
  <si>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</si>
  <si>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</si>
  <si>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</si>
  <si>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</si>
  <si>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</si>
  <si>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</si>
  <si>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</si>
  <si>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</si>
  <si>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</si>
  <si>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</si>
  <si>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</si>
  <si>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</si>
  <si>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</si>
  <si>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</si>
  <si>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</si>
  <si>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</si>
  <si>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</si>
  <si>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</si>
  <si>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</si>
  <si>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</si>
  <si>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</si>
  <si>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</si>
  <si>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</si>
  <si>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</si>
  <si>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</si>
  <si>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</si>
  <si>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</si>
  <si>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</si>
  <si>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</si>
  <si>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</si>
  <si>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</si>
  <si>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</si>
  <si>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</si>
  <si>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</si>
  <si>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</si>
  <si>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</si>
  <si>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</si>
  <si>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</si>
  <si>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</si>
  <si>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</si>
  <si>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</si>
  <si>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</si>
  <si>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</si>
  <si>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</si>
  <si>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</si>
  <si>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</si>
  <si>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</si>
  <si>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</si>
  <si>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</si>
  <si>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</si>
  <si>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</si>
  <si>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</si>
  <si>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</si>
  <si>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</si>
  <si>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</si>
  <si>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</si>
  <si>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</si>
  <si>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</si>
  <si>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</si>
  <si>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</si>
  <si>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</si>
  <si>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</si>
  <si>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</si>
  <si>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</si>
  <si>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</si>
  <si>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</si>
  <si>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</si>
  <si>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</si>
  <si>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</si>
  <si>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</si>
  <si>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</si>
  <si>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</si>
  <si>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</si>
  <si>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</si>
  <si>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</si>
  <si>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</si>
  <si>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</si>
  <si>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</si>
  <si>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</si>
  <si>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</si>
  <si>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</si>
  <si>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</si>
  <si>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</si>
  <si>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</si>
  <si>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</si>
  <si>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</si>
  <si>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</si>
  <si>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</si>
  <si>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</si>
  <si>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</si>
  <si>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</si>
  <si>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</si>
  <si>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</si>
  <si>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</si>
  <si>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</si>
  <si>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</si>
  <si>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</si>
  <si>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</si>
  <si>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</si>
  <si>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</si>
  <si>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</si>
  <si>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</si>
  <si>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</si>
  <si>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</si>
  <si>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</si>
  <si>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</si>
  <si>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</si>
  <si>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</si>
  <si>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</si>
  <si>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</si>
  <si>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</si>
  <si>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</si>
  <si>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</si>
  <si>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</si>
  <si>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</si>
  <si>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</si>
  <si>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</si>
  <si>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</si>
  <si>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</si>
  <si>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</si>
  <si>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</si>
  <si>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</si>
  <si>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</si>
  <si>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</si>
  <si>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</si>
  <si>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</si>
  <si>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</si>
  <si>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</si>
  <si>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</si>
  <si>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</si>
  <si>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</si>
  <si>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</si>
  <si>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</si>
  <si>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</si>
  <si>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</si>
  <si>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</si>
  <si>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</si>
  <si>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</si>
  <si>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</si>
  <si>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</si>
  <si>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</si>
  <si>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</si>
  <si>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</si>
  <si>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</si>
  <si>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</si>
  <si>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</si>
  <si>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</si>
  <si>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</si>
  <si>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</si>
  <si>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</si>
  <si>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</si>
  <si>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</si>
  <si>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</si>
  <si>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</si>
  <si>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</si>
  <si>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</si>
  <si>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</si>
  <si>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</si>
  <si>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</si>
  <si>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</si>
  <si>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</si>
  <si>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</si>
  <si>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</si>
  <si>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</si>
  <si>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</si>
  <si>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</si>
  <si>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</si>
  <si>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</si>
  <si>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</si>
  <si>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</si>
  <si>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</si>
  <si>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</si>
  <si>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</si>
  <si>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</si>
  <si>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</si>
  <si>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</si>
  <si>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</si>
  <si>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</si>
  <si>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</si>
  <si>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</si>
  <si>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</si>
  <si>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</si>
  <si>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</si>
  <si>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</si>
  <si>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</si>
  <si>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</si>
  <si>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</si>
  <si>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</si>
  <si>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</si>
  <si>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</si>
  <si>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</si>
  <si>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</si>
  <si>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</si>
  <si>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</si>
  <si>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</si>
  <si>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</si>
  <si>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</si>
  <si>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</si>
  <si>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</si>
  <si>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</si>
  <si>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</si>
  <si>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</si>
  <si>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</si>
  <si>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</si>
  <si>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</si>
  <si>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</si>
  <si>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</si>
  <si>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</si>
  <si>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</si>
  <si>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</si>
  <si>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</si>
  <si>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</si>
  <si>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</si>
  <si>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</si>
  <si>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</si>
  <si>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</si>
  <si>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</si>
  <si>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</si>
  <si>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</si>
  <si>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</si>
  <si>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</si>
  <si>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</si>
  <si>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</si>
  <si>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</si>
  <si>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</si>
  <si>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</si>
  <si>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</si>
  <si>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</si>
  <si>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</si>
  <si>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</si>
  <si>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</si>
  <si>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</si>
  <si>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</si>
  <si>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</si>
  <si>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</si>
  <si>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</si>
  <si>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</si>
  <si>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</si>
  <si>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</si>
  <si>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</si>
  <si>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</si>
  <si>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</si>
  <si>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</si>
  <si>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</si>
  <si>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</si>
  <si>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</si>
  <si>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</si>
  <si>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</si>
  <si>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</si>
  <si>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</si>
  <si>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</si>
  <si>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</si>
  <si>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</si>
  <si>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</si>
  <si>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</si>
  <si>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</si>
  <si>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</si>
  <si>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</si>
  <si>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</si>
  <si>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</si>
  <si>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</si>
  <si>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</si>
  <si>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</si>
  <si>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</si>
  <si>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</si>
  <si>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</si>
  <si>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</si>
  <si>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</si>
  <si>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</si>
  <si>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</si>
  <si>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</si>
  <si>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</si>
  <si>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</si>
  <si>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</si>
  <si>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</si>
  <si>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</si>
  <si>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</si>
  <si>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</si>
  <si>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</si>
  <si>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</si>
  <si>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</si>
  <si>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</si>
  <si>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</si>
  <si>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</si>
  <si>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</si>
  <si>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</si>
  <si>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</si>
  <si>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</si>
  <si>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</si>
  <si>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</si>
  <si>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</si>
  <si>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</si>
  <si>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</si>
  <si>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</si>
  <si>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</si>
  <si>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</si>
  <si>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</si>
  <si>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</si>
  <si>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</si>
  <si>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</si>
  <si>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</si>
  <si>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</si>
  <si>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</si>
  <si>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</si>
  <si>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</si>
  <si>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</si>
  <si>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</si>
  <si>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</si>
  <si>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</si>
  <si>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</si>
  <si>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</si>
  <si>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</si>
  <si>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</si>
  <si>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</si>
  <si>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</si>
  <si>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</si>
  <si>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</si>
  <si>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</si>
  <si>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</si>
  <si>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</si>
  <si>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</si>
  <si>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</si>
  <si>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</si>
  <si>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</si>
  <si>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</si>
  <si>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</si>
  <si>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</si>
  <si>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</si>
  <si>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</si>
  <si>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</si>
  <si>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</si>
  <si>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</si>
  <si>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</si>
  <si>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</si>
  <si>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</si>
  <si>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</si>
  <si>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</si>
  <si>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</si>
  <si>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</si>
  <si>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</si>
  <si>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</si>
  <si>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</si>
  <si>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</si>
  <si>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</si>
  <si>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</si>
  <si>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</si>
  <si>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</si>
  <si>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</si>
  <si>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</si>
  <si>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</si>
  <si>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</si>
  <si>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</si>
  <si>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</si>
  <si>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</si>
  <si>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</si>
  <si>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</si>
  <si>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</si>
  <si>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</si>
  <si>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</si>
  <si>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</si>
  <si>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</si>
  <si>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</si>
  <si>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</si>
  <si>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</si>
  <si>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</si>
  <si>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</si>
  <si>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</si>
  <si>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</si>
  <si>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</si>
  <si>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</si>
  <si>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</si>
  <si>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</si>
  <si>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</si>
  <si>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</si>
  <si>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</si>
  <si>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</si>
  <si>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</si>
  <si>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</si>
  <si>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</si>
  <si>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</si>
  <si>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</si>
  <si>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</si>
  <si>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</si>
  <si>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</si>
  <si>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</si>
  <si>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</si>
  <si>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</si>
  <si>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</si>
  <si>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</si>
  <si>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</si>
  <si>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</si>
  <si>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</si>
  <si>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</si>
  <si>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</si>
  <si>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</si>
  <si>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</si>
  <si>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</si>
  <si>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</si>
  <si>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</si>
  <si>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</si>
  <si>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</si>
  <si>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</si>
  <si>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</si>
  <si>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</si>
  <si>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</si>
  <si>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</si>
  <si>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</si>
  <si>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</si>
  <si>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</si>
  <si>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</si>
  <si>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</si>
  <si>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</si>
  <si>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</si>
  <si>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</si>
  <si>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</si>
  <si>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</si>
  <si>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</si>
  <si>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</si>
  <si>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</si>
  <si>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</si>
  <si>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</si>
  <si>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</si>
  <si>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</si>
  <si>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</si>
  <si>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</si>
  <si>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</si>
  <si>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</si>
  <si>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</si>
  <si>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</si>
  <si>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</si>
  <si>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</si>
  <si>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</si>
  <si>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</si>
  <si>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</si>
  <si>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</si>
  <si>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</si>
  <si>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</si>
  <si>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</si>
  <si>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</si>
  <si>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</si>
  <si>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</si>
  <si>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</si>
  <si>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</si>
  <si>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</si>
  <si>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</si>
  <si>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</si>
  <si>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</si>
  <si>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</si>
  <si>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</si>
  <si>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</si>
  <si>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</si>
  <si>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</si>
  <si>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</si>
  <si>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</si>
  <si>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</si>
  <si>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</si>
  <si>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</si>
  <si>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</si>
  <si>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</si>
  <si>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</si>
  <si>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</si>
  <si>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</si>
  <si>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</si>
  <si>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</si>
  <si>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</si>
  <si>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</si>
  <si>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</si>
  <si>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</si>
  <si>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</si>
  <si>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</si>
  <si>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</si>
  <si>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</si>
  <si>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</si>
  <si>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</si>
  <si>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</si>
  <si>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</si>
  <si>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</si>
  <si>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</si>
  <si>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</si>
  <si>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</si>
  <si>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</si>
  <si>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</si>
  <si>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</si>
  <si>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</si>
  <si>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</si>
  <si>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</si>
  <si>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</si>
  <si>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</si>
  <si>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</si>
  <si>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</si>
  <si>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</si>
  <si>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</si>
  <si>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</si>
  <si>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</si>
  <si>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</si>
  <si>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</si>
  <si>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</si>
  <si>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</si>
  <si>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</si>
  <si>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</si>
  <si>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</si>
  <si>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</si>
  <si>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</si>
  <si>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</si>
  <si>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</si>
  <si>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</si>
  <si>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</si>
  <si>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</si>
  <si>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</si>
  <si>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</si>
  <si>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</si>
  <si>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</si>
  <si>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</si>
  <si>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</si>
  <si>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</si>
  <si>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</si>
  <si>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</si>
  <si>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</si>
  <si>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</si>
  <si>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</si>
  <si>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</si>
  <si>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</si>
  <si>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</si>
  <si>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</si>
  <si>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</si>
  <si>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</si>
  <si>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</si>
  <si>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</si>
  <si>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</si>
  <si>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</si>
  <si>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</si>
  <si>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</si>
  <si>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</si>
  <si>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</si>
  <si>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</si>
  <si>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</si>
  <si>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</si>
  <si>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</si>
  <si>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</si>
  <si>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</si>
  <si>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</si>
  <si>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</si>
  <si>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</si>
  <si>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</si>
  <si>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</si>
  <si>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</si>
  <si>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</si>
  <si>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</si>
  <si>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</si>
  <si>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</si>
  <si>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</si>
  <si>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</si>
  <si>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</si>
  <si>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</si>
  <si>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</si>
  <si>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</si>
  <si>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</si>
  <si>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</si>
  <si>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</si>
  <si>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</si>
  <si>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</si>
  <si>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</si>
  <si>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</si>
  <si>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</si>
  <si>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</si>
  <si>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</si>
  <si>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</si>
  <si>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</si>
  <si>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</si>
  <si>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</si>
  <si>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</si>
  <si>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</si>
  <si>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</si>
  <si>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</si>
  <si>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</si>
  <si>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</si>
  <si>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</si>
  <si>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</si>
  <si>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</si>
  <si>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</si>
  <si>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</si>
  <si>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</si>
  <si>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</si>
  <si>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</si>
  <si>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</si>
  <si>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</si>
  <si>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</si>
  <si>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</si>
  <si>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</si>
  <si>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</si>
  <si>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</si>
  <si>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</si>
  <si>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</si>
  <si>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</si>
  <si>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</si>
  <si>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</si>
  <si>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</si>
  <si>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</si>
  <si>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</si>
  <si>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</si>
  <si>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</si>
  <si>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</si>
  <si>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</si>
  <si>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</si>
  <si>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</si>
  <si>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</si>
  <si>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</si>
  <si>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</si>
  <si>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</si>
  <si>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</si>
  <si>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</si>
  <si>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</si>
  <si>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</si>
  <si>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</si>
  <si>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</si>
  <si>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</si>
  <si>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</si>
  <si>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</si>
  <si>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</si>
  <si>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</si>
  <si>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</si>
  <si>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</si>
  <si>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</si>
  <si>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</si>
  <si>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</si>
  <si>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</si>
  <si>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</si>
  <si>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</si>
  <si>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</si>
  <si>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</si>
  <si>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</si>
  <si>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</si>
  <si>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</si>
  <si>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</si>
  <si>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</si>
  <si>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</si>
  <si>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</si>
  <si>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</si>
  <si>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</si>
  <si>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</si>
  <si>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</si>
  <si>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</si>
  <si>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</si>
  <si>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</si>
  <si>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</si>
  <si>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</si>
  <si>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</si>
  <si>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</si>
  <si>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</si>
  <si>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</si>
  <si>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</si>
  <si>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</si>
  <si>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</si>
  <si>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</si>
  <si>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</si>
  <si>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</si>
  <si>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</si>
  <si>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</si>
  <si>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</si>
  <si>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</si>
  <si>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</si>
  <si>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</si>
  <si>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</si>
  <si>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</si>
  <si>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</si>
  <si>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</si>
  <si>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</si>
  <si>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</si>
  <si>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</si>
  <si>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</si>
  <si>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</si>
  <si>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</si>
  <si>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</si>
  <si>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</si>
  <si>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</si>
  <si>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</si>
  <si>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</si>
  <si>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</si>
  <si>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</si>
  <si>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</si>
  <si>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</si>
  <si>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</si>
  <si>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</si>
  <si>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</si>
  <si>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</si>
  <si>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</si>
  <si>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</si>
  <si>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</si>
  <si>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</si>
  <si>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</si>
  <si>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</si>
  <si>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</si>
  <si>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</si>
  <si>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</si>
  <si>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</si>
  <si>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</si>
  <si>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</si>
  <si>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</si>
  <si>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</si>
  <si>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</si>
  <si>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</si>
  <si>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</si>
  <si>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</si>
  <si>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</si>
  <si>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</si>
  <si>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</si>
  <si>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</si>
  <si>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</si>
  <si>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</si>
  <si>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</si>
  <si>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</si>
  <si>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</si>
  <si>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</si>
  <si>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</si>
  <si>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</si>
  <si>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</si>
  <si>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</si>
  <si>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</si>
  <si>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</si>
  <si>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</si>
  <si>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</si>
  <si>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</si>
  <si>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</si>
  <si>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</si>
  <si>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</si>
  <si>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</si>
  <si>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</si>
  <si>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</si>
  <si>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</si>
  <si>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</si>
  <si>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</si>
  <si>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</si>
  <si>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</si>
  <si>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</si>
  <si>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</si>
  <si>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</si>
  <si>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</si>
  <si>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</si>
  <si>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</si>
  <si>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</si>
  <si>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</si>
  <si>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</si>
  <si>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</si>
  <si>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</si>
  <si>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</si>
  <si>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</si>
  <si>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</si>
  <si>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</si>
  <si>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</si>
  <si>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</si>
  <si>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</si>
  <si>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</si>
  <si>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</si>
  <si>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</si>
  <si>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</si>
  <si>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</si>
  <si>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</si>
  <si>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</si>
  <si>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</si>
  <si>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</si>
  <si>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</si>
  <si>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</si>
  <si>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</si>
  <si>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</si>
  <si>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</si>
  <si>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</si>
  <si>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</si>
  <si>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</si>
  <si>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</si>
  <si>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</si>
  <si>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</si>
  <si>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</si>
  <si>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</si>
  <si>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</si>
  <si>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</si>
  <si>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</si>
  <si>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</si>
  <si>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</si>
  <si>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</si>
  <si>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</si>
  <si>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</si>
  <si>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</si>
  <si>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</si>
  <si>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</si>
  <si>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</si>
  <si>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</si>
  <si>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</si>
  <si>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</si>
  <si>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</si>
  <si>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</si>
  <si>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</si>
  <si>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</si>
  <si>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</si>
  <si>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</si>
  <si>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</si>
  <si>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</si>
  <si>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</si>
  <si>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</si>
  <si>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</si>
  <si>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</si>
  <si>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</si>
  <si>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</si>
  <si>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</si>
  <si>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</si>
  <si>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</si>
  <si>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</si>
  <si>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</si>
  <si>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</si>
  <si>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</si>
  <si>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</si>
  <si>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</si>
  <si>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</si>
  <si>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</si>
  <si>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</si>
  <si>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</si>
  <si>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</si>
  <si>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</si>
  <si>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</si>
  <si>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</si>
  <si>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</si>
  <si>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</si>
  <si>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</si>
  <si>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</si>
  <si>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</si>
  <si>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</si>
  <si>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</si>
  <si>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</si>
  <si>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</si>
  <si>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</si>
  <si>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</si>
  <si>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</si>
  <si>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</si>
  <si>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</si>
  <si>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</si>
  <si>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</si>
  <si>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</si>
  <si>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</si>
  <si>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</si>
  <si>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</si>
  <si>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</si>
  <si>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</si>
  <si>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</si>
  <si>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</si>
  <si>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</si>
  <si>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</si>
  <si>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</si>
  <si>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</si>
  <si>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</si>
  <si>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</si>
  <si>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</si>
  <si>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</si>
  <si>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</si>
  <si>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</si>
  <si>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</si>
  <si>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</si>
  <si>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</si>
  <si>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</si>
  <si>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</si>
  <si>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</si>
  <si>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</si>
  <si>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</si>
  <si>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</si>
  <si>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</si>
  <si>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</si>
  <si>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</si>
  <si>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</si>
  <si>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</si>
  <si>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</si>
  <si>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</si>
  <si>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</si>
  <si>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</si>
  <si>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</si>
  <si>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</si>
  <si>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</si>
  <si>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</si>
  <si>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</si>
  <si>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</si>
  <si>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</si>
  <si>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</si>
  <si>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</si>
  <si>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</si>
  <si>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</si>
  <si>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</si>
  <si>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</si>
  <si>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</si>
  <si>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</si>
  <si>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</si>
  <si>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</si>
  <si>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</si>
  <si>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</si>
  <si>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</si>
  <si>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</si>
  <si>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</si>
  <si>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</si>
  <si>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</si>
  <si>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</si>
  <si>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</si>
  <si>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</si>
  <si>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</si>
  <si>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</si>
  <si>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</si>
  <si>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</si>
  <si>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</si>
  <si>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</si>
  <si>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</si>
  <si>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</si>
  <si>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</si>
  <si>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</si>
  <si>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</si>
  <si>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</si>
  <si>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</si>
  <si>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</si>
  <si>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</si>
  <si>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</si>
  <si>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</si>
  <si>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</si>
  <si>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</si>
  <si>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</si>
  <si>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</si>
  <si>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</si>
  <si>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</si>
  <si>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</si>
  <si>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</si>
  <si>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</si>
  <si>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</si>
  <si>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</si>
  <si>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</si>
  <si>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</si>
  <si>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</si>
  <si>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</si>
  <si>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</si>
  <si>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</si>
  <si>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</si>
  <si>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</si>
  <si>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</si>
  <si>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</si>
  <si>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</si>
  <si>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</si>
  <si>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</si>
  <si>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</si>
  <si>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</si>
  <si>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</si>
  <si>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</si>
  <si>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</si>
  <si>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</si>
  <si>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</si>
  <si>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</si>
  <si>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</si>
  <si>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</si>
  <si>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</si>
  <si>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</si>
  <si>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</si>
  <si>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</si>
  <si>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</si>
  <si>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</si>
  <si>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</si>
  <si>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</si>
  <si>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</si>
  <si>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</si>
  <si>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</si>
  <si>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</si>
  <si>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</si>
  <si>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</si>
  <si>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</si>
  <si>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</si>
  <si>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</si>
  <si>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</si>
  <si>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</si>
  <si>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</si>
  <si>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</si>
  <si>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</si>
  <si>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</si>
  <si>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</si>
  <si>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</si>
  <si>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</si>
  <si>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</si>
  <si>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</si>
  <si>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</si>
  <si>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</si>
  <si>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</si>
  <si>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</si>
  <si>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</si>
  <si>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</si>
  <si>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</si>
  <si>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</si>
  <si>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</si>
  <si>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</si>
  <si>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</si>
  <si>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</si>
  <si>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</si>
  <si>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</si>
  <si>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</si>
  <si>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</si>
  <si>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</si>
  <si>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</si>
  <si>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</si>
  <si>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</si>
  <si>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</si>
  <si>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</si>
  <si>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</si>
  <si>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</si>
  <si>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</si>
  <si>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</si>
  <si>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</si>
  <si>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</si>
  <si>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</si>
  <si>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</si>
  <si>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</si>
  <si>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</si>
  <si>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</si>
  <si>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</si>
  <si>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</si>
  <si>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</si>
  <si>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</si>
  <si>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</si>
  <si>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</si>
  <si>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</si>
  <si>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</si>
  <si>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</si>
  <si>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</si>
  <si>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</si>
  <si>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</si>
  <si>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</si>
  <si>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</si>
  <si>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</si>
  <si>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</si>
  <si>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</si>
  <si>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</si>
  <si>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</si>
  <si>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</si>
  <si>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</si>
  <si>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</si>
  <si>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</si>
  <si>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</si>
  <si>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</si>
  <si>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</si>
  <si>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</si>
  <si>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</si>
  <si>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</si>
  <si>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</si>
  <si>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</si>
  <si>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</si>
  <si>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</si>
  <si>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</si>
  <si>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</si>
  <si>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</si>
  <si>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</si>
  <si>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</si>
  <si>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</si>
  <si>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</si>
  <si>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</si>
  <si>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</si>
  <si>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</si>
  <si>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</si>
  <si>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</si>
  <si>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</si>
  <si>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</si>
  <si>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</si>
  <si>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</si>
  <si>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</si>
  <si>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</si>
  <si>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</si>
  <si>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</si>
  <si>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</si>
  <si>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</si>
  <si>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</si>
  <si>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</si>
  <si>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</si>
  <si>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</si>
  <si>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</si>
  <si>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</si>
  <si>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</si>
  <si>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</si>
  <si>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</si>
  <si>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</si>
  <si>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</si>
  <si>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</si>
  <si>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</si>
  <si>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</si>
  <si>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</si>
  <si>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</si>
  <si>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</si>
  <si>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</si>
  <si>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</si>
  <si>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</si>
  <si>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</si>
  <si>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</si>
  <si>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</si>
  <si>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</si>
  <si>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</si>
  <si>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</si>
  <si>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</si>
  <si>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</si>
  <si>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</si>
  <si>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</si>
  <si>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</si>
  <si>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</si>
  <si>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</si>
  <si>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</si>
  <si>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</si>
  <si>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</si>
  <si>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</si>
  <si>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</si>
  <si>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</si>
  <si>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</si>
  <si>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</si>
  <si>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</si>
  <si>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</si>
  <si>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</si>
  <si>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</si>
  <si>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</si>
  <si>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</si>
  <si>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</si>
  <si>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</si>
  <si>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</si>
  <si>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</si>
  <si>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</si>
  <si>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</si>
  <si>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</si>
  <si>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</si>
  <si>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</si>
  <si>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</si>
  <si>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</si>
  <si>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</si>
  <si>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</si>
  <si>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</si>
  <si>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</si>
  <si>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</si>
  <si>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</si>
  <si>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</si>
  <si>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</si>
  <si>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</si>
  <si>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</si>
  <si>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</si>
  <si>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</si>
  <si>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</si>
  <si>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</si>
  <si>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</si>
  <si>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</si>
  <si>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</si>
  <si>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</si>
  <si>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</si>
  <si>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</si>
  <si>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</si>
  <si>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</si>
  <si>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</si>
  <si>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</si>
  <si>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</si>
  <si>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</si>
  <si>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</si>
  <si>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</si>
  <si>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</si>
  <si>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</si>
  <si>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</si>
  <si>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</si>
  <si>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</si>
  <si>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</si>
  <si>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</si>
  <si>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</si>
  <si>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</si>
  <si>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</si>
  <si>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</si>
  <si>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</si>
  <si>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</si>
  <si>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</si>
  <si>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</si>
  <si>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</si>
  <si>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</si>
  <si>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</si>
  <si>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</si>
  <si>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</si>
  <si>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</si>
  <si>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</si>
  <si>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</si>
  <si>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</si>
  <si>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</si>
  <si>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</si>
  <si>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</si>
  <si>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</si>
  <si>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</si>
  <si>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</si>
  <si>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</si>
  <si>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</si>
  <si>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</si>
  <si>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</si>
  <si>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</si>
  <si>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</si>
  <si>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</si>
  <si>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</si>
  <si>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</si>
  <si>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</si>
  <si>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</si>
  <si>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</si>
  <si>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</si>
  <si>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</si>
  <si>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</si>
  <si>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</si>
  <si>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</si>
  <si>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</si>
  <si>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</si>
  <si>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</si>
  <si>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</si>
  <si>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</si>
  <si>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</si>
  <si>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</si>
  <si>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</si>
  <si>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</si>
  <si>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</si>
  <si>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</si>
  <si>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</si>
  <si>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</si>
  <si>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</si>
  <si>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</si>
  <si>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</si>
  <si>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</si>
  <si>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</si>
  <si>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</si>
  <si>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</si>
  <si>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</si>
  <si>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</si>
  <si>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</si>
  <si>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</si>
  <si>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</si>
  <si>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</si>
  <si>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</si>
  <si>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</si>
  <si>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</si>
  <si>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</si>
  <si>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</si>
  <si>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</si>
  <si>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</si>
  <si>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</si>
  <si>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</si>
  <si>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</si>
  <si>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</si>
  <si>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</si>
  <si>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</si>
  <si>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</si>
  <si>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</si>
  <si>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</si>
  <si>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</si>
  <si>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</si>
  <si>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</si>
  <si>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</si>
  <si>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</si>
  <si>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</si>
  <si>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</si>
  <si>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</si>
  <si>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</si>
  <si>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</si>
  <si>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</si>
  <si>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</si>
  <si>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</si>
  <si>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</si>
  <si>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</si>
  <si>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</si>
  <si>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</si>
  <si>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</si>
  <si>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</si>
  <si>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</si>
  <si>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</si>
  <si>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</si>
  <si>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</si>
  <si>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</si>
  <si>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</si>
  <si>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</si>
  <si>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</si>
  <si>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</si>
  <si>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</si>
  <si>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</si>
  <si>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</si>
  <si>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</si>
  <si>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</si>
  <si>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</si>
  <si>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</si>
  <si>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</si>
  <si>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</si>
  <si>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</si>
  <si>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</si>
  <si>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</si>
  <si>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</si>
  <si>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</si>
  <si>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</si>
  <si>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</si>
  <si>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</si>
  <si>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</si>
  <si>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</si>
  <si>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</si>
  <si>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</si>
  <si>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</si>
  <si>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</si>
  <si>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</si>
  <si>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</si>
  <si>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</si>
  <si>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</si>
  <si>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</si>
  <si>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</si>
  <si>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</si>
  <si>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</si>
  <si>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</si>
  <si>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</si>
  <si>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</si>
  <si>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</si>
  <si>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</si>
  <si>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</si>
  <si>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</si>
  <si>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</si>
  <si>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</si>
  <si>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</si>
  <si>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</si>
  <si>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</si>
  <si>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</si>
  <si>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</si>
  <si>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</si>
  <si>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</si>
  <si>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</si>
  <si>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</si>
  <si>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</si>
  <si>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</si>
  <si>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</si>
  <si>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</si>
  <si>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</si>
  <si>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</si>
  <si>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</si>
  <si>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</si>
  <si>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</si>
  <si>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</si>
  <si>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</si>
  <si>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</si>
  <si>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</si>
  <si>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</si>
  <si>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</si>
  <si>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</si>
  <si>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</si>
  <si>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</si>
  <si>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</si>
  <si>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</si>
  <si>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</si>
  <si>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</si>
  <si>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</si>
  <si>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</si>
  <si>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</si>
  <si>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</si>
  <si>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</si>
  <si>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</si>
  <si>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</si>
  <si>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</si>
  <si>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</si>
  <si>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</si>
  <si>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</si>
  <si>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</si>
  <si>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</si>
  <si>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</si>
  <si>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</si>
  <si>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</si>
  <si>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</si>
  <si>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</si>
  <si>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</si>
  <si>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</si>
  <si>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</si>
  <si>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</si>
  <si>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</si>
  <si>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</si>
  <si>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</si>
  <si>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</si>
  <si>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</si>
  <si>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</si>
  <si>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</si>
  <si>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</si>
  <si>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</si>
  <si>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</si>
  <si>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</si>
  <si>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</si>
  <si>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</si>
  <si>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</si>
  <si>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</si>
  <si>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</si>
  <si>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</si>
  <si>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</si>
  <si>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</si>
  <si>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</si>
  <si>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</si>
  <si>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</si>
  <si>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</si>
  <si>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</si>
  <si>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</si>
  <si>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</si>
  <si>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</si>
  <si>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</si>
  <si>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</si>
  <si>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</si>
  <si>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</si>
  <si>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</si>
  <si>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</si>
  <si>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</si>
  <si>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</si>
  <si>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</si>
  <si>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</si>
  <si>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</si>
  <si>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</si>
  <si>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</si>
  <si>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</si>
  <si>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</si>
  <si>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</si>
  <si>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</si>
  <si>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</si>
  <si>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</si>
  <si>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</si>
  <si>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</si>
  <si>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</si>
  <si>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</si>
  <si>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</si>
  <si>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</si>
  <si>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</si>
  <si>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</si>
  <si>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</si>
  <si>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</si>
  <si>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</si>
  <si>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</si>
  <si>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</si>
  <si>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</si>
  <si>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</si>
  <si>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</si>
  <si>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</si>
  <si>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</si>
  <si>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</si>
  <si>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</si>
  <si>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</si>
  <si>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</si>
  <si>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</si>
  <si>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</si>
  <si>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</si>
  <si>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</si>
  <si>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</si>
  <si>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</si>
  <si>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</si>
  <si>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</si>
  <si>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</si>
  <si>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</si>
  <si>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</si>
  <si>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</si>
  <si>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</si>
  <si>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</si>
  <si>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</si>
  <si>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</si>
  <si>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</si>
  <si>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</si>
  <si>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</si>
  <si>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</si>
  <si>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</si>
  <si>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</si>
  <si>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</si>
  <si>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</si>
  <si>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</si>
  <si>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</si>
  <si>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</si>
  <si>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</si>
  <si>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</si>
  <si>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</si>
  <si>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</si>
  <si>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</si>
  <si>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</si>
  <si>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</si>
  <si>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</si>
  <si>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</si>
  <si>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</si>
  <si>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</si>
  <si>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</si>
  <si>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</si>
  <si>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</si>
  <si>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</si>
  <si>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</si>
  <si>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</si>
  <si>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</si>
  <si>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</si>
  <si>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</si>
  <si>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</si>
  <si>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</si>
  <si>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</si>
  <si>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</si>
  <si>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</si>
  <si>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</si>
  <si>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</si>
  <si>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</si>
  <si>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</si>
  <si>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</si>
  <si>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</si>
  <si>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</si>
  <si>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</si>
  <si>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</si>
  <si>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</si>
  <si>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</si>
  <si>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</si>
  <si>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</si>
  <si>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</si>
  <si>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</si>
  <si>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</si>
  <si>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</si>
  <si>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</si>
  <si>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</si>
  <si>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</si>
  <si>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</si>
  <si>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</si>
  <si>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</si>
  <si>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</si>
  <si>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</si>
  <si>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</si>
  <si>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</si>
  <si>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</si>
  <si>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</si>
  <si>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</si>
  <si>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</si>
  <si>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</si>
  <si>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</si>
  <si>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</si>
  <si>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</si>
  <si>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</si>
  <si>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</si>
  <si>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</si>
  <si>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</si>
  <si>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</si>
  <si>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</si>
  <si>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</si>
  <si>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</si>
  <si>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</si>
  <si>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</si>
  <si>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</si>
  <si>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</si>
  <si>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</si>
  <si>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</si>
  <si>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</si>
  <si>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</si>
  <si>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</si>
  <si>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</si>
  <si>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</si>
  <si>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</si>
  <si>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</si>
  <si>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</si>
  <si>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</si>
  <si>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</si>
  <si>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</si>
  <si>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</si>
  <si>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</si>
  <si>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</si>
  <si>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</si>
  <si>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</si>
  <si>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</si>
  <si>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</si>
  <si>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</si>
  <si>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</si>
  <si>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</si>
  <si>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</si>
  <si>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</si>
  <si>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</si>
  <si>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</si>
  <si>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</si>
  <si>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</si>
  <si>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</si>
  <si>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</si>
  <si>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</si>
  <si>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</si>
  <si>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</si>
  <si>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</si>
  <si>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</si>
  <si>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</si>
  <si>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</si>
  <si>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</si>
  <si>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</si>
  <si>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</si>
  <si>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</si>
  <si>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</si>
  <si>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</si>
  <si>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</si>
  <si>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</si>
  <si>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</si>
  <si>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</si>
  <si>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</si>
  <si>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</si>
  <si>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</si>
  <si>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</si>
  <si>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</si>
  <si>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</si>
  <si>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</si>
  <si>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</si>
  <si>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</si>
  <si>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</si>
  <si>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</si>
  <si>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</si>
  <si>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</si>
  <si>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</si>
  <si>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</si>
  <si>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</si>
  <si>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</si>
  <si>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</si>
  <si>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</si>
  <si>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</si>
  <si>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</si>
  <si>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</si>
  <si>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</si>
  <si>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</si>
  <si>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</si>
  <si>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</si>
  <si>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</si>
  <si>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</si>
  <si>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</si>
  <si>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</si>
  <si>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</si>
  <si>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</si>
  <si>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</si>
  <si>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</si>
  <si>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</si>
  <si>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</si>
  <si>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</si>
  <si>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</si>
  <si>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</si>
  <si>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</si>
  <si>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</si>
  <si>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</si>
  <si>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</si>
  <si>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</si>
  <si>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</si>
  <si>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</si>
  <si>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</si>
  <si>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</si>
  <si>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</si>
  <si>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</si>
  <si>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</si>
  <si>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</si>
  <si>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</si>
  <si>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</si>
  <si>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</si>
  <si>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</si>
  <si>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</si>
  <si>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</si>
  <si>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</si>
  <si>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</si>
  <si>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</si>
  <si>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</si>
  <si>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</si>
  <si>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</si>
  <si>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</si>
  <si>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</si>
  <si>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</si>
  <si>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</si>
  <si>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</si>
  <si>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</si>
  <si>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</si>
  <si>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</si>
  <si>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</si>
  <si>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</si>
  <si>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</si>
  <si>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</si>
  <si>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</si>
  <si>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</si>
  <si>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</si>
  <si>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</si>
  <si>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</si>
  <si>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</si>
  <si>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</si>
  <si>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</si>
  <si>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</si>
  <si>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</si>
  <si>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</si>
  <si>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</si>
  <si>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</si>
  <si>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</si>
  <si>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</si>
  <si>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</si>
  <si>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</si>
  <si>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</si>
  <si>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</si>
  <si>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</si>
  <si>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</si>
  <si>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</si>
  <si>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</si>
  <si>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</si>
  <si>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</si>
  <si>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</si>
  <si>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</si>
  <si>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</si>
  <si>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</si>
  <si>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</si>
  <si>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</si>
  <si>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</si>
  <si>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</si>
  <si>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</si>
  <si>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</si>
  <si>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</si>
  <si>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</si>
  <si>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</si>
  <si>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</si>
  <si>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</si>
  <si>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</si>
  <si>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</si>
  <si>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</si>
  <si>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</si>
  <si>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</si>
  <si>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</si>
  <si>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</si>
  <si>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</si>
  <si>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</si>
  <si>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</si>
  <si>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</si>
  <si>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</si>
  <si>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</si>
  <si>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</si>
  <si>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</si>
  <si>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</si>
  <si>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</si>
  <si>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</si>
  <si>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</si>
  <si>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</si>
  <si>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</si>
  <si>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</si>
  <si>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</si>
  <si>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</si>
  <si>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</si>
  <si>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</si>
  <si>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</si>
  <si>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</si>
  <si>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</si>
  <si>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</si>
  <si>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</si>
  <si>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</si>
  <si>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</si>
  <si>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</si>
  <si>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</si>
  <si>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</si>
  <si>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</si>
  <si>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</si>
  <si>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</si>
  <si>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</si>
  <si>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</si>
  <si>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</si>
  <si>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</si>
  <si>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</si>
  <si>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</si>
  <si>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</si>
  <si>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</si>
  <si>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</si>
  <si>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</si>
  <si>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</si>
  <si>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</si>
  <si>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</si>
  <si>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</si>
  <si>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</si>
  <si>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</si>
  <si>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</si>
  <si>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</si>
  <si>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</si>
  <si>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</si>
  <si>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</si>
  <si>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</si>
  <si>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</si>
  <si>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</si>
  <si>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</si>
  <si>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</si>
  <si>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</si>
  <si>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</si>
  <si>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</si>
  <si>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</si>
  <si>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</si>
  <si>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</si>
  <si>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</si>
  <si>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</si>
  <si>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</si>
  <si>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</si>
  <si>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</si>
  <si>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</si>
  <si>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</si>
  <si>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</si>
  <si>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</si>
  <si>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</si>
  <si>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</si>
  <si>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</si>
  <si>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</si>
  <si>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</si>
  <si>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</si>
  <si>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</si>
  <si>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</si>
  <si>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</si>
  <si>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</si>
  <si>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</si>
  <si>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</si>
  <si>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</si>
  <si>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</si>
  <si>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</si>
  <si>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</si>
  <si>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</si>
  <si>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</si>
  <si>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</si>
  <si>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</si>
  <si>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</si>
  <si>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</si>
  <si>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</si>
  <si>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</si>
  <si>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</si>
  <si>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</si>
  <si>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</si>
  <si>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</si>
  <si>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</si>
  <si>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</si>
  <si>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</si>
  <si>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</si>
  <si>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</si>
  <si>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</si>
  <si>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</si>
  <si>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</si>
  <si>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</si>
  <si>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</si>
  <si>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</si>
  <si>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</si>
  <si>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</si>
  <si>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</si>
  <si>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</si>
  <si>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</si>
  <si>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</si>
  <si>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</si>
  <si>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</si>
  <si>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</si>
  <si>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</si>
  <si>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</si>
  <si>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</si>
  <si>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</si>
  <si>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</si>
  <si>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</si>
  <si>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</si>
  <si>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</si>
  <si>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</si>
  <si>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</si>
  <si>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</si>
  <si>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</si>
  <si>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</si>
  <si>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</si>
  <si>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</si>
  <si>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</si>
  <si>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</si>
  <si>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</si>
  <si>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</si>
  <si>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</si>
  <si>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</si>
  <si>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</si>
  <si>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</si>
  <si>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</si>
  <si>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</si>
  <si>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</si>
  <si>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</si>
  <si>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</si>
  <si>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</si>
  <si>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</si>
  <si>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</si>
  <si>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</si>
  <si>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</si>
  <si>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</si>
  <si>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</si>
  <si>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</si>
  <si>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</si>
  <si>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</si>
  <si>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</si>
  <si>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</si>
  <si>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</si>
  <si>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</si>
  <si>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</si>
  <si>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</si>
  <si>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</si>
  <si>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</si>
  <si>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</si>
  <si>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</si>
  <si>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</si>
  <si>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</si>
  <si>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</si>
  <si>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</si>
  <si>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</si>
  <si>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</si>
  <si>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</si>
  <si>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</si>
  <si>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</si>
  <si>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</si>
  <si>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</si>
  <si>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</si>
  <si>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</si>
  <si>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</si>
  <si>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</si>
  <si>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</si>
  <si>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</si>
  <si>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</si>
  <si>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</si>
  <si>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</si>
  <si>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</si>
  <si>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</si>
  <si>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</si>
  <si>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</si>
  <si>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</si>
  <si>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</si>
  <si>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</si>
  <si>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</si>
  <si>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</si>
  <si>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</si>
  <si>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</si>
  <si>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</si>
  <si>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</si>
  <si>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</si>
  <si>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</si>
  <si>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</si>
  <si>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</si>
  <si>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</si>
  <si>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</si>
  <si>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</si>
  <si>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</si>
  <si>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</si>
  <si>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</si>
  <si>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</si>
  <si>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</si>
  <si>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</si>
  <si>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</si>
  <si>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</si>
  <si>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</si>
  <si>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</si>
  <si>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</si>
  <si>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</si>
  <si>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</si>
  <si>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</si>
  <si>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</si>
  <si>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</si>
  <si>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</si>
  <si>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</si>
  <si>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</si>
  <si>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</si>
  <si>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</si>
  <si>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</si>
  <si>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</si>
  <si>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</si>
  <si>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</si>
  <si>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</si>
  <si>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</si>
  <si>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</si>
  <si>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</si>
  <si>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</si>
  <si>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</si>
  <si>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</si>
  <si>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</si>
  <si>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</si>
  <si>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</si>
  <si>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</si>
  <si>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</si>
  <si>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</si>
  <si>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</si>
  <si>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</si>
  <si>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</si>
  <si>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</si>
  <si>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</si>
  <si>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</si>
  <si>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</si>
  <si>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</si>
  <si>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</si>
  <si>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</si>
  <si>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</si>
  <si>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</si>
  <si>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</si>
  <si>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</si>
  <si>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</si>
  <si>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</si>
  <si>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</si>
  <si>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</si>
  <si>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</si>
  <si>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</si>
  <si>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</si>
  <si>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</si>
  <si>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</si>
  <si>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</si>
  <si>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</si>
  <si>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</si>
  <si>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</si>
  <si>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</si>
  <si>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</si>
  <si>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</si>
  <si>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</si>
  <si>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</si>
  <si>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</si>
  <si>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</si>
  <si>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</si>
  <si>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</si>
  <si>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</si>
  <si>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</si>
  <si>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</si>
  <si>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</si>
  <si>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</si>
  <si>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</si>
  <si>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</si>
  <si>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</si>
  <si>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</si>
  <si>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</si>
  <si>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</si>
  <si>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</si>
  <si>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</si>
  <si>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</si>
  <si>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</si>
  <si>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</si>
  <si>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</si>
  <si>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</si>
  <si>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</si>
  <si>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</si>
  <si>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</si>
  <si>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</si>
  <si>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</si>
  <si>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</si>
  <si>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</si>
  <si>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</si>
  <si>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</si>
  <si>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</si>
  <si>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</si>
  <si>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</si>
  <si>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</si>
  <si>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</si>
  <si>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</si>
  <si>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</si>
  <si>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</si>
  <si>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</si>
  <si>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</si>
  <si>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</si>
  <si>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</si>
  <si>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</si>
  <si>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</si>
  <si>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</si>
  <si>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</si>
  <si>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</si>
  <si>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</si>
  <si>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</si>
  <si>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</si>
  <si>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</si>
  <si>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</si>
  <si>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</si>
  <si>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</si>
  <si>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</si>
  <si>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</si>
  <si>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</si>
  <si>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</si>
  <si>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</si>
  <si>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</si>
  <si>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</si>
  <si>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</si>
  <si>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</si>
  <si>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</si>
  <si>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</si>
  <si>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</si>
  <si>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</si>
  <si>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</si>
  <si>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</si>
  <si>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</si>
  <si>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</si>
  <si>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</si>
  <si>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</si>
  <si>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</si>
  <si>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</si>
  <si>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</si>
  <si>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</si>
  <si>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</si>
  <si>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</si>
  <si>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</si>
  <si>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</si>
  <si>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</si>
  <si>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</si>
  <si>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</si>
  <si>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</si>
  <si>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</si>
  <si>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</si>
  <si>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</si>
  <si>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</si>
  <si>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</si>
  <si>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</si>
  <si>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</si>
  <si>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</si>
  <si>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</si>
  <si>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</si>
  <si>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</si>
  <si>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</si>
  <si>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</si>
  <si>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</si>
  <si>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</si>
  <si>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</si>
  <si>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</si>
  <si>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</si>
  <si>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</si>
  <si>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</si>
  <si>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</si>
  <si>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</si>
  <si>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</si>
  <si>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</si>
  <si>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</si>
  <si>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</si>
  <si>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</si>
  <si>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</si>
  <si>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</si>
  <si>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</si>
  <si>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</si>
  <si>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</si>
  <si>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</si>
  <si>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</si>
  <si>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</si>
  <si>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</si>
  <si>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</si>
  <si>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</si>
  <si>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</si>
  <si>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</si>
  <si>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</si>
  <si>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</si>
  <si>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</si>
  <si>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</si>
  <si>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</si>
  <si>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</si>
  <si>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</si>
  <si>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</si>
  <si>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</si>
  <si>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</si>
  <si>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</si>
  <si>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</si>
  <si>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</si>
  <si>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</si>
  <si>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</si>
  <si>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</si>
  <si>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</si>
  <si>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</si>
  <si>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</si>
  <si>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</si>
  <si>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</si>
  <si>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</si>
  <si>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</si>
  <si>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</si>
  <si>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</si>
  <si>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</si>
  <si>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</si>
  <si>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</si>
  <si>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</si>
  <si>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</si>
  <si>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</si>
  <si>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</si>
  <si>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</si>
  <si>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</si>
  <si>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</si>
  <si>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</si>
  <si>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</si>
  <si>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</si>
  <si>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</si>
  <si>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</si>
  <si>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</si>
  <si>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</si>
  <si>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</si>
  <si>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</si>
  <si>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</si>
  <si>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</si>
  <si>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</si>
  <si>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</si>
  <si>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</si>
  <si>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</si>
  <si>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</si>
  <si>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</si>
  <si>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</si>
  <si>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</si>
  <si>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</si>
  <si>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</si>
  <si>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</si>
  <si>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</si>
  <si>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</si>
  <si>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</si>
  <si>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</si>
  <si>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</si>
  <si>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</si>
  <si>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</si>
  <si>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</si>
  <si>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</si>
  <si>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</si>
  <si>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</si>
  <si>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</si>
  <si>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</si>
  <si>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</si>
  <si>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</si>
  <si>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</si>
  <si>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</si>
  <si>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</si>
  <si>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</si>
  <si>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</si>
  <si>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</si>
  <si>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</si>
  <si>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</si>
  <si>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</si>
  <si>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</si>
  <si>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</si>
  <si>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</si>
  <si>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</si>
  <si>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</si>
  <si>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</si>
  <si>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</si>
  <si>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</si>
  <si>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</si>
  <si>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</si>
  <si>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</si>
  <si>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</si>
  <si>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</si>
  <si>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</si>
  <si>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</si>
  <si>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</si>
  <si>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</si>
  <si>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</si>
  <si>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</si>
  <si>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</si>
  <si>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</si>
  <si>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</si>
  <si>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</si>
  <si>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</si>
  <si>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</si>
  <si>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</si>
  <si>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</si>
  <si>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</si>
  <si>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</si>
  <si>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</si>
  <si>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</si>
  <si>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</si>
  <si>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</si>
  <si>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</si>
  <si>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</si>
  <si>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</si>
  <si>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</si>
  <si>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</si>
  <si>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</si>
  <si>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</si>
  <si>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</si>
  <si>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</si>
  <si>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</si>
  <si>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</si>
  <si>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</si>
  <si>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</si>
  <si>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</si>
  <si>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</si>
  <si>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</si>
  <si>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</si>
  <si>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</si>
  <si>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</si>
  <si>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</si>
  <si>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</si>
  <si>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</si>
  <si>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</si>
  <si>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</si>
  <si>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</si>
  <si>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</si>
  <si>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</si>
  <si>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</si>
  <si>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</si>
  <si>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</si>
  <si>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</si>
  <si>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</si>
  <si>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</si>
  <si>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</si>
  <si>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</si>
  <si>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</si>
  <si>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</si>
  <si>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</si>
  <si>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</si>
  <si>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</si>
  <si>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</si>
  <si>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</si>
  <si>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</si>
  <si>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</si>
  <si>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</si>
  <si>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</si>
  <si>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</si>
  <si>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</si>
  <si>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</si>
  <si>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</si>
  <si>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</si>
  <si>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</si>
  <si>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</si>
  <si>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</si>
  <si>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</si>
  <si>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</si>
  <si>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</si>
  <si>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</si>
  <si>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</si>
  <si>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</si>
  <si>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</si>
  <si>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</si>
  <si>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</si>
  <si>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</si>
  <si>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</si>
  <si>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</si>
  <si>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</si>
  <si>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</si>
  <si>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</si>
  <si>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</si>
  <si>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</si>
  <si>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</si>
  <si>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</si>
  <si>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</si>
  <si>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</si>
  <si>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</si>
  <si>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</si>
  <si>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</si>
  <si>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</si>
  <si>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</si>
  <si>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</si>
  <si>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</si>
  <si>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</si>
  <si>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</si>
  <si>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</si>
  <si>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</si>
  <si>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</si>
  <si>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</si>
  <si>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</si>
  <si>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</si>
  <si>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</si>
  <si>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</si>
  <si>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</si>
  <si>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</si>
  <si>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</si>
  <si>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</si>
  <si>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</si>
  <si>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</si>
  <si>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</si>
  <si>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</si>
  <si>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</si>
  <si>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</si>
  <si>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</si>
  <si>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</si>
  <si>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</si>
  <si>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</si>
  <si>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</si>
  <si>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</si>
  <si>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</si>
  <si>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</si>
  <si>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</si>
  <si>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</si>
  <si>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</si>
  <si>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</si>
  <si>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</si>
  <si>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</si>
  <si>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</si>
  <si>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</si>
  <si>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</si>
  <si>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</si>
  <si>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</si>
  <si>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</si>
  <si>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</si>
  <si>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</si>
  <si>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</si>
  <si>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</si>
  <si>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</si>
  <si>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</si>
  <si>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</si>
  <si>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</si>
  <si>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</si>
  <si>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</si>
  <si>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</si>
  <si>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</si>
  <si>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</si>
  <si>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</si>
  <si>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</si>
  <si>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</si>
  <si>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</si>
  <si>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</si>
  <si>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</si>
  <si>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</si>
  <si>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</si>
  <si>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</si>
  <si>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</si>
  <si>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</si>
  <si>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</si>
  <si>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</si>
  <si>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</si>
  <si>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</si>
  <si>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</si>
  <si>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</si>
  <si>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</si>
  <si>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</si>
  <si>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</si>
  <si>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</si>
  <si>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</si>
  <si>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</si>
  <si>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</si>
  <si>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</si>
  <si>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</si>
  <si>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</si>
  <si>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</si>
  <si>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</si>
  <si>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</si>
  <si>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</si>
  <si>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</si>
  <si>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</si>
  <si>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</si>
  <si>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</si>
  <si>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</si>
  <si>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</si>
  <si>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</si>
  <si>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</si>
  <si>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</si>
  <si>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</si>
  <si>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</si>
  <si>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</si>
  <si>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</si>
  <si>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</si>
  <si>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</si>
  <si>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</si>
  <si>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</si>
  <si>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</si>
  <si>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</si>
  <si>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</si>
  <si>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</si>
  <si>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</si>
  <si>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</si>
  <si>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</si>
  <si>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</si>
  <si>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</si>
  <si>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</si>
  <si>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</si>
  <si>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</si>
  <si>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</si>
  <si>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</si>
  <si>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</si>
  <si>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</si>
  <si>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</si>
  <si>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</si>
  <si>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</si>
  <si>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</si>
  <si>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</si>
  <si>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</si>
  <si>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</si>
  <si>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</si>
  <si>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</si>
  <si>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</si>
  <si>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</si>
  <si>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</si>
  <si>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</si>
  <si>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</si>
  <si>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</si>
  <si>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</si>
  <si>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</si>
  <si>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</si>
  <si>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</si>
  <si>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</si>
  <si>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</si>
  <si>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</si>
  <si>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</si>
  <si>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</si>
  <si>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</si>
  <si>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</si>
  <si>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</si>
  <si>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</si>
  <si>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</si>
  <si>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</si>
  <si>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</si>
  <si>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</si>
  <si>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</si>
  <si>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</si>
  <si>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</si>
  <si>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</si>
  <si>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</si>
  <si>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</si>
  <si>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</si>
  <si>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</si>
  <si>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</si>
  <si>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</si>
  <si>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</si>
  <si>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</si>
  <si>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</si>
  <si>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</si>
  <si>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</si>
  <si>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</si>
  <si>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</si>
  <si>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</si>
  <si>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</si>
  <si>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</si>
  <si>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</si>
  <si>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</si>
  <si>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</si>
  <si>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</si>
  <si>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</si>
  <si>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</si>
  <si>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</si>
  <si>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</si>
  <si>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</si>
  <si>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</si>
  <si>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</si>
  <si>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</si>
  <si>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</si>
  <si>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</si>
  <si>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</si>
  <si>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</si>
  <si>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</si>
  <si>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</si>
  <si>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</si>
  <si>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</si>
  <si>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</si>
  <si>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</si>
  <si>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</si>
  <si>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</si>
  <si>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</si>
  <si>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</si>
  <si>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</si>
  <si>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</si>
  <si>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</si>
  <si>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</si>
  <si>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</si>
  <si>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</si>
  <si>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</si>
  <si>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</si>
  <si>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</si>
  <si>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</si>
  <si>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</si>
  <si>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</si>
  <si>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</si>
  <si>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</si>
  <si>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</si>
  <si>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</si>
  <si>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</si>
  <si>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</si>
  <si>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</si>
  <si>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</si>
  <si>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</si>
  <si>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</si>
  <si>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</si>
  <si>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</si>
  <si>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</si>
  <si>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</si>
  <si>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</si>
  <si>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</si>
  <si>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</si>
  <si>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</si>
  <si>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</si>
  <si>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</si>
  <si>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</si>
  <si>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</si>
  <si>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</si>
  <si>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</si>
  <si>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</si>
  <si>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</si>
  <si>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</si>
  <si>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</si>
  <si>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</si>
  <si>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</si>
  <si>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</si>
  <si>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</si>
  <si>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</si>
  <si>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</si>
  <si>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</si>
  <si>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</si>
  <si>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</si>
  <si>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</si>
  <si>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</si>
  <si>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</si>
  <si>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</si>
  <si>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</si>
  <si>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</si>
  <si>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</si>
  <si>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</si>
  <si>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</si>
  <si>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</si>
  <si>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</si>
  <si>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</si>
  <si>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</si>
  <si>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</si>
  <si>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</si>
  <si>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</si>
  <si>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</si>
  <si>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</si>
  <si>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</si>
  <si>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</si>
  <si>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</si>
  <si>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</si>
  <si>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</si>
  <si>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</si>
  <si>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</si>
  <si>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</si>
  <si>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</si>
  <si>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</si>
  <si>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</si>
  <si>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</si>
  <si>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</si>
  <si>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</si>
  <si>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</si>
  <si>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</si>
  <si>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</si>
  <si>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</si>
  <si>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</si>
  <si>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</si>
  <si>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</si>
  <si>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</si>
  <si>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</si>
  <si>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</si>
  <si>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</si>
  <si>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</si>
  <si>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</si>
  <si>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</si>
  <si>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</si>
  <si>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</si>
  <si>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</si>
  <si>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</si>
  <si>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</si>
  <si>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</si>
  <si>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</si>
  <si>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</si>
  <si>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</si>
  <si>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</si>
  <si>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</si>
  <si>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</si>
  <si>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</si>
  <si>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</si>
  <si>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</si>
  <si>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</si>
  <si>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</si>
  <si>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</si>
  <si>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</si>
  <si>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</si>
  <si>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</si>
  <si>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</si>
  <si>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</si>
  <si>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</si>
  <si>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</si>
  <si>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</si>
  <si>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</si>
  <si>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</si>
  <si>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</si>
  <si>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</si>
  <si>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</si>
  <si>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</si>
  <si>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</si>
  <si>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</si>
  <si>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</si>
  <si>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</si>
  <si>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</si>
  <si>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</si>
  <si>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</si>
  <si>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</si>
  <si>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</si>
  <si>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</si>
  <si>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</si>
  <si>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</si>
  <si>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</si>
  <si>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</si>
  <si>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</si>
  <si>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</si>
  <si>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</si>
  <si>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</si>
  <si>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</si>
  <si>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</si>
  <si>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</si>
  <si>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</si>
  <si>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</si>
  <si>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</si>
  <si>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</si>
  <si>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</si>
  <si>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</si>
  <si>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</si>
  <si>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</si>
  <si>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</si>
  <si>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</si>
  <si>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</si>
  <si>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</si>
  <si>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</si>
  <si>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</si>
  <si>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</si>
  <si>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</si>
  <si>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</si>
  <si>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</si>
  <si>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</si>
  <si>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</si>
  <si>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</si>
  <si>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</si>
  <si>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</si>
  <si>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</si>
  <si>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</si>
  <si>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</si>
  <si>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</si>
  <si>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</si>
  <si>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</si>
  <si>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</si>
  <si>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</si>
  <si>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</si>
  <si>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</si>
  <si>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</si>
  <si>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</si>
  <si>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</si>
  <si>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</si>
  <si>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</si>
  <si>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</si>
  <si>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</si>
  <si>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</si>
  <si>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</si>
  <si>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</si>
  <si>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</si>
  <si>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</si>
  <si>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</si>
  <si>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</si>
  <si>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</si>
  <si>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</si>
  <si>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</si>
  <si>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</si>
  <si>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</si>
  <si>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</si>
  <si>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</si>
  <si>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</si>
  <si>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</si>
  <si>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</si>
  <si>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</si>
  <si>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</si>
  <si>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</si>
  <si>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</si>
  <si>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</si>
  <si>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</si>
  <si>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</si>
  <si>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</si>
  <si>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</si>
  <si>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</si>
  <si>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</si>
  <si>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</si>
  <si>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</si>
  <si>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</si>
  <si>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</si>
  <si>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</si>
  <si>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</si>
  <si>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</si>
  <si>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</si>
  <si>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</si>
  <si>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</si>
  <si>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</si>
  <si>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</si>
  <si>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</si>
  <si>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</si>
  <si>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</si>
  <si>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</si>
  <si>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</si>
  <si>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</si>
  <si>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</si>
  <si>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</si>
  <si>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</si>
  <si>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</si>
  <si>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</si>
  <si>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</si>
  <si>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</si>
  <si>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</si>
  <si>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</si>
  <si>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</si>
  <si>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</si>
  <si>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</si>
  <si>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</si>
  <si>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</si>
  <si>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</si>
  <si>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</si>
  <si>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</si>
  <si>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</si>
  <si>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</si>
  <si>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</si>
  <si>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</si>
  <si>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</si>
  <si>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</si>
  <si>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</si>
  <si>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</si>
  <si>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</si>
  <si>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</si>
  <si>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</si>
  <si>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</si>
  <si>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</si>
  <si>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</si>
  <si>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</si>
  <si>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</si>
  <si>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</si>
  <si>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</si>
  <si>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</si>
  <si>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</si>
  <si>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</si>
  <si>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</si>
  <si>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</si>
  <si>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</si>
  <si>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</si>
  <si>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</si>
  <si>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</si>
  <si>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</si>
  <si>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</si>
  <si>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</si>
  <si>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</si>
  <si>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</si>
  <si>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</si>
  <si>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</si>
  <si>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</si>
  <si>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</si>
  <si>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</si>
  <si>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</si>
  <si>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</si>
  <si>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</si>
  <si>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</si>
  <si>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</si>
  <si>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</si>
  <si>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</si>
  <si>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</si>
  <si>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</si>
  <si>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</si>
  <si>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</si>
  <si>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</si>
  <si>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</si>
  <si>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</si>
  <si>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</si>
  <si>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</si>
  <si>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</si>
  <si>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</si>
  <si>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</si>
  <si>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</si>
  <si>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</si>
  <si>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</si>
  <si>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</si>
  <si>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</si>
  <si>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</si>
  <si>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</si>
  <si>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</si>
  <si>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</si>
  <si>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</si>
  <si>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</si>
  <si>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</si>
  <si>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</si>
  <si>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</si>
  <si>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</si>
  <si>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</si>
  <si>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</si>
  <si>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</si>
  <si>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</si>
  <si>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</si>
  <si>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</si>
  <si>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</si>
  <si>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</si>
  <si>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</si>
  <si>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</si>
  <si>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</si>
  <si>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</si>
  <si>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</si>
  <si>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</si>
  <si>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</si>
  <si>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</si>
  <si>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</si>
  <si>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</si>
  <si>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</si>
  <si>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</si>
  <si>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</si>
  <si>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</si>
  <si>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</si>
  <si>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</si>
  <si>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</si>
  <si>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</si>
  <si>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</si>
  <si>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</si>
  <si>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</si>
  <si>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</si>
  <si>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</si>
  <si>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</si>
  <si>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</si>
  <si>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</si>
  <si>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</si>
  <si>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</si>
  <si>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</si>
  <si>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</si>
  <si>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</si>
  <si>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</si>
  <si>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</si>
  <si>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</si>
  <si>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</si>
  <si>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</si>
  <si>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</si>
  <si>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</si>
  <si>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</si>
  <si>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</si>
  <si>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</si>
  <si>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</si>
  <si>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</si>
  <si>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</si>
  <si>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</si>
  <si>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</si>
  <si>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</si>
  <si>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</si>
  <si>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</si>
  <si>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</si>
  <si>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</si>
  <si>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</si>
  <si>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</si>
  <si>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</si>
  <si>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</si>
  <si>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</si>
  <si>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</si>
  <si>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</si>
  <si>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</si>
  <si>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</si>
  <si>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</si>
  <si>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</si>
  <si>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</si>
  <si>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</si>
  <si>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</si>
  <si>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</si>
  <si>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</si>
  <si>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</si>
  <si>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</si>
  <si>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</si>
  <si>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</si>
  <si>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</si>
  <si>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</si>
  <si>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</si>
  <si>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</si>
  <si>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</si>
  <si>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</si>
  <si>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</si>
  <si>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</si>
  <si>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</si>
  <si>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</si>
  <si>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</si>
  <si>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</si>
  <si>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</si>
  <si>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</si>
  <si>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</si>
  <si>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</si>
  <si>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</si>
  <si>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</si>
  <si>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</si>
  <si>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</si>
  <si>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</si>
  <si>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</si>
  <si>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</si>
  <si>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</si>
  <si>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</si>
  <si>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</si>
  <si>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</si>
  <si>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</si>
  <si>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</si>
  <si>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</si>
  <si>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</si>
  <si>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</si>
  <si>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</si>
  <si>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</si>
  <si>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</si>
  <si>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</si>
  <si>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</si>
  <si>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</si>
  <si>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</si>
  <si>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</si>
  <si>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</si>
  <si>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</si>
  <si>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</si>
  <si>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</si>
  <si>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</si>
  <si>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</si>
  <si>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</si>
  <si>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</si>
  <si>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</si>
  <si>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</si>
  <si>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</si>
  <si>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</si>
  <si>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</si>
  <si>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</si>
  <si>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</si>
  <si>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</si>
  <si>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</si>
  <si>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</si>
  <si>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</si>
  <si>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</si>
  <si>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</si>
  <si>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</si>
  <si>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</si>
  <si>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</si>
  <si>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</si>
  <si>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</si>
  <si>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</si>
  <si>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</si>
  <si>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</si>
  <si>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</si>
  <si>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</si>
  <si>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</si>
  <si>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</si>
  <si>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</si>
  <si>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</si>
  <si>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</si>
  <si>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</si>
  <si>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</si>
  <si>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</si>
  <si>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</si>
  <si>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</si>
  <si>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</si>
  <si>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</si>
  <si>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</si>
  <si>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</si>
  <si>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</si>
  <si>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</si>
  <si>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</si>
  <si>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</si>
  <si>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</si>
  <si>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</si>
  <si>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</si>
  <si>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</si>
  <si>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</si>
  <si>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</si>
  <si>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</si>
  <si>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</si>
  <si>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</si>
  <si>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</si>
  <si>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</si>
  <si>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</si>
  <si>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</si>
  <si>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</si>
  <si>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</si>
  <si>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</si>
  <si>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</si>
  <si>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</si>
  <si>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</si>
  <si>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</si>
  <si>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</si>
  <si>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</si>
  <si>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</si>
  <si>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</si>
  <si>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</si>
  <si>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</si>
  <si>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</si>
  <si>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</si>
  <si>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</si>
  <si>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</si>
  <si>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</si>
  <si>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</si>
  <si>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</si>
  <si>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</si>
  <si>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</si>
  <si>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</si>
  <si>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</si>
  <si>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</si>
  <si>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</si>
  <si>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</si>
  <si>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</si>
  <si>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</si>
  <si>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</si>
  <si>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</si>
  <si>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</si>
  <si>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</si>
  <si>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</si>
  <si>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</si>
  <si>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</si>
  <si>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</si>
  <si>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</si>
  <si>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</si>
  <si>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</si>
  <si>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</si>
  <si>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</si>
  <si>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</si>
  <si>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</si>
  <si>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</si>
  <si>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</si>
  <si>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</si>
  <si>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</si>
  <si>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</si>
  <si>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</si>
  <si>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</si>
  <si>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</si>
  <si>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</si>
  <si>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</si>
  <si>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</si>
  <si>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</si>
  <si>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</si>
  <si>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</si>
  <si>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</si>
  <si>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</si>
  <si>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</si>
  <si>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</si>
  <si>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</si>
  <si>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</si>
  <si>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</si>
  <si>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</si>
  <si>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</si>
  <si>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</si>
  <si>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</si>
  <si>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</si>
  <si>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</si>
  <si>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</si>
  <si>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</si>
  <si>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</si>
  <si>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</si>
  <si>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</si>
  <si>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</si>
  <si>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</si>
  <si>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</si>
  <si>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</si>
  <si>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</si>
  <si>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</si>
  <si>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</si>
  <si>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</si>
  <si>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</si>
  <si>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</si>
  <si>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</si>
  <si>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</si>
  <si>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</si>
  <si>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</si>
  <si>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</si>
  <si>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</si>
  <si>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</si>
  <si>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</si>
  <si>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</si>
  <si>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</si>
  <si>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</si>
  <si>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</si>
  <si>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</si>
  <si>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</si>
  <si>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</si>
  <si>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</si>
  <si>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</si>
  <si>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</si>
  <si>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</si>
  <si>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</si>
  <si>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</si>
  <si>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</si>
  <si>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</si>
  <si>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</si>
  <si>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</si>
  <si>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</si>
  <si>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</si>
  <si>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</si>
  <si>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</si>
  <si>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</si>
  <si>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</si>
  <si>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</si>
  <si>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</si>
  <si>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</si>
  <si>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</si>
  <si>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</si>
  <si>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</si>
  <si>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</si>
  <si>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</si>
  <si>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</si>
  <si>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</si>
  <si>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</si>
  <si>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</si>
  <si>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</si>
  <si>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</si>
  <si>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</si>
  <si>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</si>
  <si>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</si>
  <si>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</si>
  <si>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</si>
  <si>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</si>
  <si>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</si>
  <si>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</si>
  <si>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</si>
  <si>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</si>
  <si>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</si>
  <si>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</si>
  <si>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</si>
  <si>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</si>
  <si>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</si>
  <si>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</si>
  <si>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</si>
  <si>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</si>
  <si>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</si>
  <si>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</si>
  <si>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</si>
  <si>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</si>
  <si>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</si>
  <si>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</si>
  <si>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</si>
  <si>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</si>
  <si>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</si>
  <si>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</si>
  <si>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</si>
  <si>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</si>
  <si>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</si>
  <si>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</si>
  <si>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</si>
  <si>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</si>
  <si>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</si>
  <si>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</si>
  <si>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</si>
  <si>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</si>
  <si>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</si>
  <si>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</si>
  <si>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</si>
  <si>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</si>
  <si>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</si>
  <si>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</si>
  <si>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</si>
  <si>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</si>
  <si>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</si>
  <si>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</si>
  <si>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</si>
  <si>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</si>
  <si>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</si>
  <si>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</si>
  <si>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</si>
  <si>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</si>
  <si>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</si>
  <si>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</si>
  <si>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</si>
  <si>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</si>
  <si>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</si>
  <si>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</si>
  <si>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</si>
  <si>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</si>
  <si>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</si>
  <si>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</si>
  <si>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</si>
  <si>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</si>
  <si>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</si>
  <si>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</si>
  <si>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</si>
  <si>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</si>
  <si>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</si>
  <si>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</si>
  <si>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</si>
  <si>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</si>
  <si>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</si>
  <si>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</si>
  <si>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</si>
  <si>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</si>
  <si>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</si>
  <si>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</si>
  <si>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</si>
  <si>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</si>
  <si>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</si>
  <si>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</si>
  <si>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</si>
  <si>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</si>
  <si>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</si>
  <si>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</si>
  <si>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</si>
  <si>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</si>
  <si>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</si>
  <si>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</si>
  <si>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</si>
  <si>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</si>
  <si>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</si>
  <si>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</si>
  <si>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</si>
  <si>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</si>
  <si>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</si>
  <si>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</si>
  <si>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</si>
  <si>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</si>
  <si>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</si>
  <si>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</si>
  <si>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</si>
  <si>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</si>
  <si>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</si>
  <si>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</si>
  <si>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</si>
  <si>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</si>
  <si>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</si>
  <si>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</si>
  <si>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</si>
  <si>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</si>
  <si>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</si>
  <si>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</si>
  <si>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</si>
  <si>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</si>
  <si>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</si>
  <si>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</si>
  <si>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</si>
  <si>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</si>
  <si>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</si>
  <si>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</si>
  <si>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</si>
  <si>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</si>
  <si>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</si>
  <si>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</si>
  <si>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</si>
  <si>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</si>
  <si>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</si>
  <si>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</si>
  <si>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</si>
  <si>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</si>
  <si>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</si>
  <si>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</si>
  <si>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</si>
  <si>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</si>
  <si>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</si>
  <si>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</si>
  <si>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</si>
  <si>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</si>
  <si>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</si>
  <si>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</si>
  <si>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</si>
  <si>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</si>
  <si>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</si>
  <si>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</si>
  <si>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</si>
  <si>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</si>
  <si>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</si>
  <si>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</si>
  <si>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</si>
  <si>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</si>
  <si>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</si>
  <si>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</si>
  <si>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</si>
  <si>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</si>
  <si>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</si>
  <si>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</si>
  <si>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</si>
  <si>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</si>
  <si>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</si>
  <si>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</si>
  <si>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</si>
  <si>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</si>
  <si>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</si>
  <si>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</si>
  <si>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</si>
  <si>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</si>
  <si>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</si>
  <si>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</si>
  <si>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</si>
  <si>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</si>
  <si>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</si>
  <si>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</si>
  <si>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</si>
  <si>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</si>
  <si>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</si>
  <si>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</si>
  <si>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</si>
  <si>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</si>
  <si>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</si>
  <si>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</si>
  <si>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</si>
  <si>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</si>
  <si>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</si>
  <si>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</si>
  <si>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</si>
  <si>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</si>
  <si>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</si>
  <si>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</si>
  <si>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</si>
  <si>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</si>
  <si>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</si>
  <si>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</si>
  <si>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</si>
  <si>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</si>
  <si>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</si>
  <si>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</si>
  <si>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</si>
  <si>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</si>
  <si>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</si>
  <si>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</si>
  <si>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</si>
  <si>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</si>
  <si>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</si>
  <si>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</si>
  <si>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</si>
  <si>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</si>
  <si>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</si>
  <si>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</si>
  <si>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</si>
  <si>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</si>
  <si>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</si>
  <si>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</si>
  <si>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</si>
  <si>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</si>
  <si>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</si>
  <si>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</si>
  <si>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</si>
  <si>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</si>
  <si>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</si>
  <si>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</si>
  <si>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</si>
  <si>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</si>
  <si>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</si>
  <si>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</si>
  <si>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</si>
  <si>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</si>
  <si>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</si>
  <si>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</si>
  <si>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</si>
  <si>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</si>
  <si>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</si>
  <si>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</si>
  <si>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</si>
  <si>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</si>
  <si>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</si>
  <si>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</si>
  <si>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</si>
  <si>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</si>
  <si>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</si>
  <si>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</si>
  <si>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</si>
  <si>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</si>
  <si>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</si>
  <si>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</si>
  <si>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</si>
  <si>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</si>
  <si>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</si>
  <si>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</si>
  <si>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</si>
  <si>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</si>
  <si>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</si>
  <si>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</si>
  <si>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</si>
  <si>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</si>
  <si>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</si>
  <si>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</si>
  <si>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</si>
  <si>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</si>
  <si>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</si>
  <si>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</si>
  <si>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</si>
  <si>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</si>
  <si>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</si>
  <si>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</si>
  <si>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</si>
  <si>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</si>
  <si>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</si>
  <si>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</si>
  <si>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</si>
  <si>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</si>
  <si>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</si>
  <si>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</si>
  <si>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</si>
  <si>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</si>
  <si>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</si>
  <si>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</si>
  <si>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</si>
  <si>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</si>
  <si>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</si>
  <si>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</si>
  <si>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</si>
  <si>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</si>
  <si>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</si>
  <si>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</si>
  <si>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</si>
  <si>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</si>
  <si>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</si>
  <si>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</si>
  <si>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</si>
  <si>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</si>
  <si>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</si>
  <si>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</si>
  <si>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</si>
  <si>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</si>
  <si>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</si>
  <si>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</si>
  <si>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</si>
  <si>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</si>
  <si>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</si>
  <si>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</si>
  <si>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</si>
  <si>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</si>
  <si>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</si>
  <si>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</si>
  <si>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</si>
  <si>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</si>
  <si>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</si>
  <si>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</si>
  <si>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</si>
  <si>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</si>
  <si>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</si>
  <si>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</si>
  <si>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</si>
  <si>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</si>
  <si>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</si>
  <si>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</si>
  <si>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</si>
  <si>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</si>
  <si>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</si>
  <si>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</si>
  <si>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</si>
  <si>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</si>
  <si>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</si>
  <si>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</si>
  <si>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</si>
  <si>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</si>
  <si>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</si>
  <si>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</si>
  <si>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</si>
  <si>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</si>
  <si>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</si>
  <si>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</si>
  <si>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</si>
  <si>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</si>
  <si>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</si>
  <si>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</si>
  <si>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</si>
  <si>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</si>
  <si>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</si>
  <si>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</si>
  <si>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</si>
  <si>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</si>
  <si>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</si>
  <si>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</si>
  <si>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</si>
  <si>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</si>
  <si>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</si>
  <si>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</si>
  <si>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</si>
  <si>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</si>
  <si>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</si>
  <si>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</si>
  <si>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</si>
  <si>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</si>
  <si>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</si>
  <si>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</si>
  <si>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</si>
  <si>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</si>
  <si>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</si>
  <si>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</si>
  <si>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</si>
  <si>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</si>
  <si>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</si>
  <si>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</si>
  <si>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</si>
  <si>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</si>
  <si>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</si>
  <si>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</si>
  <si>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</si>
  <si>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</si>
  <si>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</si>
  <si>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</si>
  <si>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</si>
  <si>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</si>
  <si>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</si>
  <si>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</si>
  <si>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</si>
  <si>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</si>
  <si>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</si>
  <si>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</si>
  <si>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</si>
  <si>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</si>
  <si>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</si>
  <si>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</si>
  <si>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</si>
  <si>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</si>
  <si>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</si>
  <si>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</si>
  <si>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</si>
  <si>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</si>
  <si>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</si>
  <si>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</si>
  <si>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</si>
  <si>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</si>
  <si>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</si>
  <si>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</si>
  <si>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</si>
  <si>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</si>
  <si>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</si>
  <si>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</si>
  <si>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</si>
  <si>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</si>
  <si>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</si>
  <si>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</si>
  <si>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</si>
  <si>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</si>
  <si>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</si>
  <si>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</si>
  <si>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</si>
  <si>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</si>
  <si>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</si>
  <si>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</si>
  <si>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</si>
  <si>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</si>
  <si>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</si>
  <si>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</si>
  <si>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</si>
  <si>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</si>
  <si>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</si>
  <si>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</si>
  <si>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</si>
  <si>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</si>
  <si>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</si>
  <si>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</si>
  <si>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</si>
  <si>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</si>
  <si>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</si>
  <si>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</si>
  <si>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</si>
  <si>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</si>
  <si>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</si>
  <si>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</si>
  <si>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</si>
  <si>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</si>
  <si>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</si>
  <si>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</si>
  <si>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</si>
  <si>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</si>
  <si>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</si>
  <si>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</si>
  <si>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</si>
  <si>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</si>
  <si>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</si>
  <si>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</si>
  <si>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</si>
  <si>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</si>
  <si>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</si>
  <si>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</si>
  <si>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</si>
  <si>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</si>
  <si>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</si>
  <si>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</si>
  <si>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</si>
  <si>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</si>
  <si>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</si>
  <si>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</si>
  <si>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</si>
  <si>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</si>
  <si>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</si>
  <si>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</si>
  <si>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</si>
  <si>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</si>
  <si>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</si>
  <si>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</si>
  <si>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</si>
  <si>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</si>
  <si>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</si>
  <si>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</si>
  <si>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</si>
  <si>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</si>
  <si>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</si>
  <si>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</si>
  <si>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</si>
  <si>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</si>
  <si>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</si>
  <si>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</si>
  <si>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</si>
  <si>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</si>
  <si>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</si>
  <si>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</si>
  <si>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</si>
  <si>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</si>
  <si>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</si>
  <si>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</si>
  <si>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</si>
  <si>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</si>
  <si>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</si>
  <si>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</si>
  <si>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</si>
  <si>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</si>
  <si>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</si>
  <si>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</si>
  <si>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</si>
  <si>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</si>
  <si>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</si>
  <si>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</si>
  <si>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</si>
  <si>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</si>
  <si>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</si>
  <si>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</si>
  <si>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</si>
  <si>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</si>
  <si>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</si>
  <si>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</si>
  <si>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</si>
  <si>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</si>
  <si>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</si>
  <si>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</si>
  <si>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</si>
  <si>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</si>
  <si>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</si>
  <si>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</si>
  <si>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</si>
  <si>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</si>
  <si>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</si>
  <si>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</si>
  <si>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</si>
  <si>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</si>
  <si>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</si>
  <si>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</si>
  <si>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</si>
  <si>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</si>
  <si>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</si>
  <si>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</si>
  <si>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</si>
  <si>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</si>
  <si>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</si>
  <si>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</si>
  <si>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</si>
  <si>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</si>
  <si>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</si>
  <si>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</si>
  <si>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</si>
  <si>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</si>
  <si>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</si>
  <si>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</si>
  <si>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</si>
  <si>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</si>
  <si>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</si>
  <si>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</si>
  <si>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</si>
  <si>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</si>
  <si>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</si>
  <si>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</si>
  <si>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</si>
  <si>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</si>
  <si>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</si>
  <si>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</si>
  <si>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</si>
  <si>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</si>
  <si>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</si>
  <si>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</si>
  <si>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</si>
  <si>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</si>
  <si>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</si>
  <si>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</si>
  <si>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</si>
  <si>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</si>
  <si>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</si>
  <si>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</si>
  <si>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</si>
  <si>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</si>
  <si>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</si>
  <si>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</si>
  <si>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</si>
  <si>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</si>
  <si>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</si>
  <si>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</si>
  <si>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</si>
  <si>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</si>
  <si>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</si>
  <si>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</si>
  <si>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</si>
  <si>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</si>
  <si>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</si>
  <si>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</si>
  <si>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</si>
  <si>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</si>
  <si>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</si>
  <si>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</si>
  <si>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</si>
  <si>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</si>
  <si>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</si>
  <si>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</si>
  <si>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</si>
  <si>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</si>
  <si>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</si>
  <si>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</si>
  <si>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</si>
  <si>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</si>
  <si>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</si>
  <si>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</si>
  <si>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</si>
  <si>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</si>
  <si>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</si>
  <si>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</si>
  <si>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</si>
  <si>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</si>
  <si>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</si>
  <si>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</si>
  <si>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</si>
  <si>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</si>
  <si>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</si>
  <si>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</si>
  <si>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</si>
  <si>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</si>
  <si>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</si>
  <si>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</si>
  <si>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</si>
  <si>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</si>
  <si>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</si>
  <si>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</si>
  <si>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</si>
  <si>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</si>
  <si>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</si>
  <si>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</si>
  <si>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</si>
  <si>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</si>
  <si>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</si>
  <si>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</si>
  <si>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</si>
  <si>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</si>
  <si>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</si>
  <si>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</si>
  <si>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</si>
  <si>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</si>
  <si>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</si>
  <si>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</si>
  <si>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</si>
  <si>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</si>
  <si>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</si>
  <si>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</si>
  <si>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</si>
  <si>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</si>
  <si>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</si>
  <si>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</si>
  <si>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</si>
  <si>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</si>
  <si>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</si>
  <si>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</si>
  <si>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</si>
  <si>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</si>
  <si>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</si>
  <si>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</si>
  <si>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</si>
  <si>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</si>
  <si>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</si>
  <si>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</si>
  <si>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</si>
  <si>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</si>
  <si>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</si>
  <si>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</si>
  <si>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</si>
  <si>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</si>
  <si>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</si>
  <si>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</si>
  <si>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</si>
  <si>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</si>
  <si>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</si>
  <si>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</si>
  <si>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</si>
  <si>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</si>
  <si>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</si>
  <si>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</si>
  <si>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</si>
  <si>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</si>
  <si>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</si>
  <si>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</si>
  <si>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</si>
  <si>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</si>
  <si>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</si>
  <si>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</si>
  <si>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</si>
  <si>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</si>
  <si>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</si>
  <si>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</si>
  <si>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</si>
  <si>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</si>
  <si>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</si>
  <si>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</si>
  <si>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</si>
  <si>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</si>
  <si>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</si>
  <si>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</si>
  <si>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</si>
  <si>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</si>
  <si>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</si>
  <si>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</si>
  <si>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</si>
  <si>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</si>
  <si>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</si>
  <si>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</si>
  <si>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</si>
  <si>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</si>
  <si>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</si>
  <si>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</si>
  <si>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</si>
  <si>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</si>
  <si>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</si>
  <si>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</si>
  <si>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</si>
  <si>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</si>
  <si>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</si>
  <si>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</si>
  <si>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</si>
  <si>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</si>
  <si>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</si>
  <si>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</si>
  <si>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</si>
  <si>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</si>
  <si>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</si>
  <si>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</si>
  <si>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</si>
  <si>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</si>
  <si>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</si>
  <si>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</si>
  <si>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</si>
  <si>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</si>
  <si>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</si>
  <si>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</si>
  <si>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</si>
  <si>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</si>
  <si>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</si>
  <si>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</si>
  <si>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</si>
  <si>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</si>
  <si>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</si>
  <si>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</si>
  <si>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</si>
  <si>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</si>
  <si>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</si>
  <si>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</si>
  <si>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</si>
  <si>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</si>
  <si>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</si>
  <si>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</si>
  <si>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</si>
  <si>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</si>
  <si>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</si>
  <si>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</si>
  <si>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</si>
  <si>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</si>
  <si>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</si>
  <si>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</si>
  <si>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</si>
  <si>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</si>
  <si>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</si>
  <si>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</si>
  <si>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</si>
  <si>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</si>
  <si>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</si>
  <si>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</si>
  <si>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</si>
  <si>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</si>
  <si>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</si>
  <si>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</si>
  <si>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</si>
  <si>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</si>
  <si>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</si>
  <si>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</si>
  <si>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</si>
  <si>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</si>
  <si>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</si>
  <si>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</si>
  <si>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</si>
  <si>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</si>
  <si>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</si>
  <si>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</si>
  <si>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</si>
  <si>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</si>
  <si>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</si>
  <si>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</si>
  <si>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</si>
  <si>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</si>
  <si>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</si>
  <si>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</si>
  <si>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</si>
  <si>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</si>
  <si>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</si>
  <si>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</si>
  <si>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</si>
  <si>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</si>
  <si>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</si>
  <si>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</si>
  <si>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</si>
  <si>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</si>
  <si>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</si>
  <si>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</si>
  <si>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</si>
  <si>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</si>
  <si>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</si>
  <si>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</si>
  <si>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</si>
  <si>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</si>
  <si>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</si>
  <si>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</si>
  <si>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</si>
  <si>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</si>
  <si>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</si>
  <si>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</si>
  <si>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</si>
  <si>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</si>
  <si>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</si>
  <si>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</si>
  <si>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</si>
  <si>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</si>
  <si>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</si>
  <si>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</si>
  <si>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</si>
  <si>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</si>
  <si>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</si>
  <si>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</si>
  <si>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</si>
  <si>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</si>
  <si>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</si>
  <si>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</si>
  <si>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</si>
  <si>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</si>
  <si>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</si>
  <si>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</si>
  <si>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</si>
  <si>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</si>
  <si>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</si>
  <si>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</si>
  <si>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</si>
  <si>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</si>
  <si>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</si>
  <si>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</si>
  <si>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</si>
  <si>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</si>
  <si>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</si>
  <si>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</si>
  <si>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</si>
  <si>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</si>
  <si>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</si>
  <si>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</si>
  <si>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</si>
  <si>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</si>
  <si>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</si>
  <si>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</si>
  <si>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</si>
  <si>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</si>
  <si>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</si>
  <si>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</si>
  <si>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</si>
  <si>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</si>
  <si>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</si>
  <si>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</si>
  <si>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</si>
  <si>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</si>
  <si>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</si>
  <si>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</si>
  <si>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</si>
  <si>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</si>
  <si>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</si>
  <si>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</si>
  <si>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</si>
  <si>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</si>
  <si>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</si>
  <si>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</si>
  <si>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</si>
  <si>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</si>
  <si>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</si>
  <si>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</si>
  <si>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</si>
  <si>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</si>
  <si>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</si>
  <si>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</si>
  <si>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</si>
  <si>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</si>
  <si>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</si>
  <si>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</si>
  <si>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</si>
  <si>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</si>
  <si>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</si>
  <si>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</si>
  <si>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</si>
  <si>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</si>
  <si>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</si>
  <si>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</si>
  <si>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</si>
  <si>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</si>
  <si>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</si>
  <si>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</si>
  <si>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</si>
  <si>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</si>
  <si>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</si>
  <si>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</si>
  <si>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</si>
  <si>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</si>
  <si>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</si>
  <si>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</si>
  <si>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</si>
  <si>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</si>
  <si>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</si>
  <si>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</si>
  <si>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</si>
  <si>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</si>
  <si>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</si>
  <si>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</si>
  <si>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</si>
  <si>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</si>
  <si>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</si>
  <si>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</si>
  <si>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</si>
  <si>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</si>
  <si>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</si>
  <si>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</si>
  <si>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</si>
  <si>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</si>
  <si>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</si>
  <si>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</si>
  <si>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</si>
  <si>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</si>
  <si>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</si>
  <si>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</si>
  <si>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</si>
  <si>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</si>
  <si>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</si>
  <si>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</si>
  <si>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</si>
  <si>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</si>
  <si>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</si>
  <si>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</si>
  <si>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</si>
  <si>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</si>
  <si>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</si>
  <si>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</si>
  <si>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</si>
  <si>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</si>
  <si>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</si>
  <si>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</si>
  <si>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</si>
  <si>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</si>
  <si>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</si>
  <si>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</si>
  <si>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</si>
  <si>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</si>
  <si>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</si>
  <si>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</si>
  <si>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</si>
  <si>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</si>
  <si>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</si>
  <si>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</si>
  <si>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</si>
  <si>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</si>
  <si>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</si>
  <si>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</si>
  <si>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</si>
  <si>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</si>
  <si>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</si>
  <si>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</si>
  <si>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</si>
  <si>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</si>
  <si>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</si>
  <si>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</si>
  <si>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</si>
  <si>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</si>
  <si>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</si>
  <si>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</si>
  <si>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</si>
  <si>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</si>
  <si>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</si>
  <si>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</si>
  <si>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</si>
  <si>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</si>
  <si>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</si>
  <si>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</si>
  <si>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</si>
  <si>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</si>
  <si>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</si>
  <si>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</si>
  <si>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</si>
  <si>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</si>
  <si>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</si>
  <si>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</si>
  <si>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</si>
  <si>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</si>
  <si>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</si>
  <si>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</si>
  <si>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</si>
  <si>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</si>
  <si>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</si>
  <si>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</si>
  <si>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</si>
  <si>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</si>
  <si>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</si>
  <si>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</si>
  <si>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</si>
  <si>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</si>
  <si>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</si>
  <si>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</si>
  <si>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</si>
  <si>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</si>
  <si>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</si>
  <si>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</si>
  <si>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</si>
  <si>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</si>
  <si>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</si>
  <si>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</si>
  <si>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</si>
  <si>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</si>
  <si>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</si>
  <si>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</si>
  <si>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</si>
  <si>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</si>
  <si>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</si>
  <si>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</si>
  <si>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</si>
  <si>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</si>
  <si>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</si>
  <si>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</si>
  <si>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</si>
  <si>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</si>
  <si>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</si>
  <si>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</si>
  <si>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</si>
  <si>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</si>
  <si>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</si>
  <si>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</si>
  <si>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</si>
  <si>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</si>
  <si>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</si>
  <si>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</si>
  <si>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</si>
  <si>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</si>
  <si>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</si>
  <si>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</si>
  <si>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</si>
  <si>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</si>
  <si>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</si>
  <si>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</si>
  <si>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</si>
  <si>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</si>
  <si>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</si>
  <si>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</si>
  <si>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</si>
  <si>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</si>
  <si>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</si>
  <si>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</si>
  <si>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</si>
  <si>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</si>
  <si>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</si>
  <si>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</si>
  <si>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</si>
  <si>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</si>
  <si>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</si>
  <si>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</si>
  <si>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</si>
  <si>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</si>
  <si>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</si>
  <si>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</si>
  <si>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</si>
  <si>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</si>
  <si>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</si>
  <si>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</si>
  <si>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</si>
  <si>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</si>
  <si>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</si>
  <si>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</si>
  <si>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</si>
  <si>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</si>
  <si>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</si>
  <si>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</si>
  <si>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</si>
  <si>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</si>
  <si>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</si>
  <si>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</si>
  <si>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</si>
  <si>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</si>
  <si>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</si>
  <si>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</si>
  <si>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</si>
  <si>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</si>
  <si>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</si>
  <si>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</si>
  <si>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</si>
  <si>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</si>
  <si>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</si>
  <si>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</si>
  <si>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</si>
  <si>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</si>
  <si>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</si>
  <si>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</si>
  <si>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</si>
  <si>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</si>
  <si>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</si>
  <si>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</si>
  <si>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</si>
  <si>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</si>
  <si>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</si>
  <si>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</si>
  <si>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</si>
  <si>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</si>
  <si>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</si>
  <si>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</si>
  <si>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</si>
  <si>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</si>
  <si>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</si>
  <si>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</si>
  <si>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</si>
  <si>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</si>
  <si>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</si>
  <si>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</si>
  <si>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</si>
  <si>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</si>
  <si>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</si>
  <si>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</si>
  <si>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</si>
  <si>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</si>
  <si>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</si>
  <si>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</si>
  <si>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</si>
  <si>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</si>
  <si>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</si>
  <si>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</si>
  <si>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</si>
  <si>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</si>
  <si>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</si>
  <si>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</si>
  <si>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</si>
  <si>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</si>
  <si>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</si>
  <si>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</si>
  <si>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</si>
  <si>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</si>
  <si>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</si>
  <si>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</si>
  <si>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</si>
  <si>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</si>
  <si>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</si>
  <si>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</si>
  <si>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</si>
  <si>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</si>
  <si>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</si>
  <si>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</si>
  <si>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</si>
  <si>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</si>
  <si>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</si>
  <si>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</si>
  <si>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</si>
  <si>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</si>
  <si>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</si>
  <si>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</si>
  <si>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</si>
  <si>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</si>
  <si>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</si>
  <si>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</si>
  <si>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</si>
  <si>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</si>
  <si>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</si>
  <si>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</si>
  <si>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</si>
  <si>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</si>
  <si>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</si>
  <si>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</si>
  <si>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</si>
  <si>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</si>
  <si>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</si>
  <si>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</si>
  <si>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</si>
  <si>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</si>
  <si>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</si>
  <si>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</si>
  <si>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</si>
  <si>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</si>
  <si>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</si>
  <si>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</si>
  <si>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</si>
  <si>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</si>
  <si>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</si>
  <si>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</si>
  <si>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</si>
  <si>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</si>
  <si>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</si>
  <si>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</si>
  <si>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</si>
  <si>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</si>
  <si>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</si>
  <si>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</si>
  <si>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</si>
  <si>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</si>
  <si>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</si>
  <si>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</si>
  <si>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</si>
  <si>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</si>
  <si>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</si>
  <si>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</si>
  <si>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</si>
  <si>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</si>
  <si>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</si>
  <si>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</si>
  <si>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</si>
  <si>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</si>
  <si>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</si>
  <si>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</si>
  <si>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</si>
  <si>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</si>
  <si>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</si>
  <si>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</si>
  <si>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</si>
  <si>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</si>
  <si>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</si>
  <si>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</si>
  <si>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</si>
  <si>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</si>
  <si>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</si>
  <si>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</si>
  <si>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</si>
  <si>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</si>
  <si>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</si>
  <si>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</si>
  <si>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</si>
  <si>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</si>
  <si>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</si>
  <si>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</si>
  <si>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</si>
  <si>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</si>
  <si>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</si>
  <si>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</si>
  <si>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</si>
  <si>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</si>
  <si>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</si>
  <si>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</si>
  <si>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</si>
  <si>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</si>
  <si>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</si>
  <si>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</si>
  <si>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</si>
  <si>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</si>
  <si>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</si>
  <si>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</si>
  <si>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</si>
  <si>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</si>
  <si>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</si>
  <si>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</si>
  <si>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</si>
  <si>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</si>
  <si>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</si>
  <si>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</si>
  <si>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</si>
  <si>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</si>
  <si>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</si>
  <si>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</si>
  <si>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</si>
  <si>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</si>
  <si>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</si>
  <si>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</si>
  <si>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</si>
  <si>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</si>
  <si>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</si>
  <si>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</si>
  <si>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</si>
  <si>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</si>
  <si>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</si>
  <si>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</si>
  <si>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</si>
  <si>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</si>
  <si>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</si>
  <si>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</si>
  <si>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</si>
  <si>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</si>
  <si>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</si>
  <si>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</si>
  <si>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</si>
  <si>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</si>
  <si>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</si>
  <si>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</si>
  <si>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</si>
  <si>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</si>
  <si>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</si>
  <si>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</si>
  <si>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</si>
  <si>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</si>
  <si>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</si>
  <si>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</si>
  <si>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</si>
  <si>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</si>
  <si>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</si>
  <si>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</si>
  <si>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</si>
  <si>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</si>
  <si>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</si>
  <si>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</si>
  <si>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</si>
  <si>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</si>
  <si>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</si>
  <si>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</si>
  <si>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</si>
  <si>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</si>
  <si>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</si>
  <si>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</si>
  <si>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</si>
  <si>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</si>
  <si>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</si>
  <si>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</si>
  <si>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</si>
  <si>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</si>
  <si>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</si>
  <si>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</si>
  <si>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</si>
  <si>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</si>
  <si>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</si>
  <si>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</si>
  <si>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</si>
  <si>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</si>
  <si>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</si>
  <si>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</si>
  <si>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</si>
  <si>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</si>
  <si>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</si>
  <si>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</si>
  <si>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</si>
  <si>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</si>
  <si>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</si>
  <si>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</si>
  <si>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</si>
  <si>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</si>
  <si>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</si>
  <si>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</si>
  <si>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</si>
  <si>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</si>
  <si>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</si>
  <si>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</si>
  <si>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</si>
  <si>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</si>
  <si>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</si>
  <si>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</si>
  <si>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</si>
  <si>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</si>
  <si>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</si>
  <si>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</si>
  <si>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</si>
  <si>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</si>
  <si>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</si>
  <si>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</si>
  <si>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</si>
  <si>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</si>
  <si>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</si>
  <si>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</si>
  <si>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</si>
  <si>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</si>
  <si>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</si>
  <si>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</si>
  <si>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</si>
  <si>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</si>
  <si>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</si>
  <si>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</si>
  <si>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</si>
  <si>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</si>
  <si>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</si>
  <si>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</si>
  <si>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</si>
  <si>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</si>
  <si>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</si>
  <si>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</si>
  <si>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</si>
  <si>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</si>
  <si>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</si>
  <si>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</si>
  <si>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</si>
  <si>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</si>
  <si>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</si>
  <si>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</si>
  <si>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</si>
  <si>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</si>
  <si>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</si>
  <si>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</si>
  <si>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</si>
  <si>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</si>
  <si>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</si>
  <si>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</si>
  <si>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</si>
  <si>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</si>
  <si>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</si>
  <si>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</si>
  <si>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</si>
  <si>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</si>
  <si>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</si>
  <si>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</si>
  <si>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</si>
  <si>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</si>
  <si>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</si>
  <si>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</si>
  <si>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</si>
  <si>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</si>
  <si>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</si>
  <si>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</si>
  <si>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</si>
  <si>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</si>
  <si>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</si>
  <si>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</si>
  <si>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</si>
  <si>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</si>
  <si>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</si>
  <si>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</si>
  <si>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</si>
  <si>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</si>
  <si>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</si>
  <si>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</si>
  <si>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</si>
  <si>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</si>
  <si>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</si>
  <si>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</si>
  <si>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</si>
  <si>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</si>
  <si>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</si>
  <si>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</si>
  <si>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</si>
  <si>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</si>
  <si>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</si>
  <si>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</si>
  <si>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</si>
  <si>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</si>
  <si>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</si>
  <si>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</si>
  <si>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</si>
  <si>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</si>
  <si>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</si>
  <si>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</si>
  <si>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</si>
  <si>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</si>
  <si>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</si>
  <si>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</si>
  <si>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</si>
  <si>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</si>
  <si>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</si>
  <si>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</si>
  <si>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</si>
  <si>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</si>
  <si>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</si>
  <si>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</si>
  <si>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</si>
  <si>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</si>
  <si>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</si>
  <si>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</si>
  <si>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</si>
  <si>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</si>
  <si>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</si>
  <si>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</si>
  <si>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</si>
  <si>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</si>
  <si>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</si>
  <si>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</si>
  <si>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</si>
  <si>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</si>
  <si>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</si>
  <si>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</si>
  <si>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</si>
  <si>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</si>
  <si>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</si>
  <si>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</si>
  <si>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</si>
  <si>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</si>
  <si>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</si>
  <si>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</si>
  <si>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</si>
  <si>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</si>
  <si>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</si>
  <si>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</si>
  <si>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</si>
  <si>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</si>
  <si>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</si>
  <si>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</si>
  <si>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</si>
  <si>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</si>
  <si>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</si>
  <si>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</si>
  <si>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</si>
  <si>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</si>
  <si>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</si>
  <si>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</si>
  <si>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</si>
  <si>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</si>
  <si>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</si>
  <si>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</si>
  <si>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</si>
  <si>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</si>
  <si>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</si>
  <si>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</si>
  <si>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</si>
  <si>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</si>
  <si>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</si>
  <si>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</si>
  <si>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</si>
  <si>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</si>
  <si>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</si>
  <si>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</si>
  <si>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</si>
  <si>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</si>
  <si>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</si>
  <si>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</si>
  <si>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</si>
  <si>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</si>
  <si>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</si>
  <si>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</si>
  <si>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</si>
  <si>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</si>
  <si>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</si>
  <si>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</si>
  <si>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</si>
  <si>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</si>
  <si>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</si>
  <si>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</si>
  <si>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</si>
  <si>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</si>
  <si>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</si>
  <si>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</si>
  <si>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</si>
  <si>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</si>
  <si>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</si>
  <si>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</si>
  <si>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</si>
  <si>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</si>
  <si>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</si>
  <si>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</si>
  <si>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</si>
  <si>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</si>
  <si>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</si>
  <si>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</si>
  <si>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</si>
  <si>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</si>
  <si>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</si>
  <si>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</si>
  <si>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</si>
  <si>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</si>
  <si>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</si>
  <si>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</si>
  <si>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</si>
  <si>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</si>
  <si>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</si>
  <si>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</si>
  <si>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</si>
  <si>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</si>
  <si>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</si>
  <si>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</si>
  <si>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</si>
  <si>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</si>
  <si>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</si>
  <si>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</si>
  <si>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</si>
  <si>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</si>
  <si>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</si>
  <si>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</si>
  <si>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</si>
  <si>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</si>
  <si>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</si>
  <si>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</si>
  <si>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</si>
  <si>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</si>
  <si>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</si>
  <si>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</si>
  <si>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</si>
  <si>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</si>
  <si>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</si>
  <si>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</si>
  <si>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</si>
  <si>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</si>
  <si>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</si>
  <si>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</si>
  <si>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</si>
  <si>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</si>
  <si>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</si>
  <si>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</si>
  <si>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</si>
  <si>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</si>
  <si>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</si>
  <si>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</si>
  <si>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</si>
  <si>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</si>
  <si>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</si>
  <si>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</si>
  <si>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</si>
  <si>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</si>
  <si>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</si>
  <si>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</si>
  <si>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</si>
  <si>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</si>
  <si>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</si>
  <si>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</si>
  <si>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</si>
  <si>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</si>
  <si>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</si>
  <si>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</si>
  <si>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</si>
  <si>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</si>
  <si>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</si>
  <si>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</si>
  <si>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</si>
  <si>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</si>
  <si>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</si>
  <si>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</si>
  <si>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</si>
  <si>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</si>
  <si>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</si>
  <si>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</si>
  <si>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</si>
  <si>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</si>
  <si>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</si>
  <si>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</si>
  <si>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</si>
  <si>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</si>
  <si>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</si>
  <si>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</si>
  <si>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</si>
  <si>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</si>
  <si>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</si>
  <si>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</si>
  <si>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</si>
  <si>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</si>
  <si>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</si>
  <si>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</si>
  <si>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</si>
  <si>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</si>
  <si>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</si>
  <si>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</si>
  <si>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</si>
  <si>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</si>
  <si>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</si>
  <si>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</si>
  <si>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</si>
  <si>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</si>
  <si>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</si>
  <si>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</si>
  <si>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</si>
  <si>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</si>
  <si>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</si>
  <si>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</si>
  <si>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</si>
  <si>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</si>
  <si>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</si>
  <si>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</si>
  <si>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</si>
  <si>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</si>
  <si>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</si>
  <si>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</si>
  <si>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</si>
  <si>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</si>
  <si>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</si>
  <si>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</si>
  <si>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</si>
  <si>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</si>
  <si>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</si>
  <si>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</si>
  <si>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</si>
  <si>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</si>
  <si>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</si>
  <si>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</si>
  <si>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</si>
  <si>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</si>
  <si>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</si>
  <si>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</si>
  <si>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</si>
  <si>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</si>
  <si>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</si>
  <si>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</si>
  <si>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</si>
  <si>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</si>
  <si>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</si>
  <si>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</si>
  <si>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</si>
  <si>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</si>
  <si>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</si>
  <si>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</si>
  <si>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</si>
  <si>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</si>
  <si>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</si>
  <si>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</si>
  <si>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</si>
  <si>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</si>
  <si>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</si>
  <si>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</si>
  <si>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</si>
  <si>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</si>
  <si>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</si>
  <si>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</si>
  <si>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</si>
  <si>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</si>
  <si>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</si>
  <si>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</si>
  <si>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</si>
  <si>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</si>
  <si>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</si>
  <si>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</si>
  <si>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</si>
  <si>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</si>
  <si>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</si>
  <si>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</si>
  <si>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</si>
  <si>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</si>
  <si>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</si>
  <si>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</si>
  <si>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</si>
  <si>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</si>
  <si>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</si>
  <si>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</si>
  <si>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</si>
  <si>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</si>
  <si>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</si>
  <si>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</si>
  <si>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</si>
  <si>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</si>
  <si>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</si>
  <si>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</si>
  <si>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</si>
  <si>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</si>
  <si>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</si>
  <si>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</si>
  <si>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</si>
  <si>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</si>
  <si>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</si>
  <si>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</si>
  <si>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</si>
  <si>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</si>
  <si>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</si>
  <si>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</si>
  <si>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</si>
  <si>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</si>
  <si>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</si>
  <si>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</si>
  <si>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</si>
  <si>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</si>
  <si>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</si>
  <si>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</si>
  <si>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</si>
  <si>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</si>
  <si>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</si>
  <si>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</si>
  <si>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</si>
  <si>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</si>
  <si>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</si>
  <si>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</si>
  <si>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</si>
  <si>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</si>
  <si>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</si>
  <si>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</si>
  <si>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</si>
  <si>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</si>
  <si>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</si>
  <si>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</si>
  <si>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</si>
  <si>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</si>
  <si>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</si>
  <si>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</si>
  <si>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</si>
  <si>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</si>
  <si>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</si>
  <si>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</si>
  <si>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</si>
  <si>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</si>
  <si>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</si>
  <si>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</si>
  <si>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</si>
  <si>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</si>
  <si>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</si>
  <si>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</si>
  <si>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</si>
  <si>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</si>
  <si>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</si>
  <si>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</si>
  <si>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</si>
  <si>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</si>
  <si>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</si>
  <si>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</si>
  <si>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</si>
  <si>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</si>
  <si>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</si>
  <si>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</si>
  <si>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</si>
  <si>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</si>
  <si>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</si>
  <si>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</si>
  <si>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</si>
  <si>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</si>
  <si>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</si>
  <si>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</si>
  <si>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</si>
  <si>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</si>
  <si>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</si>
  <si>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</si>
  <si>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</si>
  <si>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</si>
  <si>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</si>
  <si>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</si>
  <si>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</si>
  <si>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</si>
  <si>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</si>
  <si>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</si>
  <si>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</si>
  <si>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</si>
  <si>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</si>
  <si>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</si>
  <si>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</si>
  <si>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</si>
  <si>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</si>
  <si>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</si>
  <si>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</si>
  <si>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</si>
  <si>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</si>
  <si>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</si>
  <si>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</si>
  <si>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</si>
  <si>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</si>
  <si>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</si>
  <si>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</si>
  <si>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</si>
  <si>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</si>
  <si>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</si>
  <si>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</si>
  <si>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</si>
  <si>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</si>
  <si>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</si>
  <si>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</si>
  <si>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</si>
  <si>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</si>
  <si>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</si>
  <si>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</si>
  <si>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</si>
  <si>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</si>
  <si>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</si>
  <si>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</si>
  <si>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</si>
  <si>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</si>
  <si>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</si>
  <si>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</si>
  <si>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</si>
  <si>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</si>
  <si>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</si>
  <si>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</si>
  <si>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</si>
  <si>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</si>
  <si>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</si>
  <si>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</si>
  <si>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</si>
  <si>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</si>
  <si>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</si>
  <si>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</si>
  <si>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</si>
  <si>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</si>
  <si>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</si>
  <si>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</si>
  <si>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</si>
  <si>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</si>
  <si>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</si>
  <si>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</si>
  <si>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</si>
  <si>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</si>
  <si>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</si>
  <si>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</si>
  <si>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</si>
  <si>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</si>
  <si>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</si>
  <si>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</si>
  <si>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</si>
  <si>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</si>
  <si>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</si>
  <si>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</si>
  <si>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</si>
  <si>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</si>
  <si>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</si>
  <si>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</si>
  <si>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</si>
  <si>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</si>
  <si>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</si>
  <si>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</si>
  <si>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</si>
  <si>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</si>
  <si>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</si>
  <si>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</si>
  <si>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</si>
  <si>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</si>
  <si>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</si>
  <si>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</si>
  <si>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</si>
  <si>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</si>
  <si>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</si>
  <si>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</si>
  <si>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</si>
  <si>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</si>
  <si>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</si>
  <si>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</si>
  <si>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</si>
  <si>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</si>
  <si>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</si>
  <si>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</si>
  <si>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</si>
  <si>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</si>
  <si>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</si>
  <si>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</si>
  <si>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</si>
  <si>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</si>
  <si>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</si>
  <si>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</si>
  <si>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</si>
  <si>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</si>
  <si>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</si>
  <si>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</si>
  <si>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</si>
  <si>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</si>
  <si>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</si>
  <si>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</si>
  <si>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</si>
  <si>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</si>
  <si>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</si>
  <si>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</si>
  <si>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</si>
  <si>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</si>
  <si>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</si>
  <si>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</si>
  <si>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</si>
  <si>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</si>
  <si>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</si>
  <si>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</si>
  <si>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</si>
  <si>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</si>
  <si>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</si>
  <si>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</si>
  <si>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</si>
  <si>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</si>
  <si>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</si>
  <si>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</si>
  <si>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</si>
  <si>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</si>
  <si>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</si>
  <si>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</si>
  <si>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</si>
  <si>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</si>
  <si>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</si>
  <si>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</si>
  <si>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</si>
  <si>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</si>
  <si>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</si>
  <si>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</si>
  <si>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</si>
  <si>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</si>
  <si>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</si>
  <si>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</si>
  <si>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</si>
  <si>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</si>
  <si>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</si>
  <si>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</si>
  <si>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</si>
  <si>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</si>
  <si>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</si>
  <si>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</si>
  <si>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</si>
  <si>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</si>
  <si>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</si>
  <si>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</si>
  <si>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</si>
  <si>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</si>
  <si>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</si>
  <si>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</si>
  <si>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</si>
  <si>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</si>
  <si>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</si>
  <si>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</si>
  <si>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</si>
  <si>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</si>
  <si>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</si>
  <si>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</si>
  <si>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</si>
  <si>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</si>
  <si>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</si>
  <si>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</si>
  <si>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</si>
  <si>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</si>
  <si>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</si>
  <si>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</si>
  <si>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</si>
  <si>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</si>
  <si>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</si>
  <si>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</si>
  <si>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</si>
  <si>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</si>
  <si>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</si>
  <si>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</si>
  <si>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</si>
  <si>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</si>
  <si>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</si>
  <si>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</si>
  <si>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</si>
  <si>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</si>
  <si>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</si>
  <si>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</si>
  <si>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</si>
  <si>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</si>
  <si>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</si>
  <si>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</si>
  <si>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</si>
  <si>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</si>
  <si>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</si>
  <si>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</si>
  <si>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</si>
  <si>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</si>
  <si>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</si>
  <si>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</si>
  <si>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</si>
  <si>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</si>
  <si>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</si>
  <si>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</si>
  <si>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</si>
  <si>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</si>
  <si>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</si>
  <si>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</si>
  <si>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</si>
  <si>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</si>
  <si>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</si>
  <si>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</si>
  <si>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</si>
  <si>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</si>
  <si>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</si>
  <si>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</si>
  <si>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</si>
  <si>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</si>
  <si>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</si>
  <si>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</si>
  <si>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</si>
  <si>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</si>
  <si>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</si>
  <si>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</si>
  <si>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</si>
  <si>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</si>
  <si>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</si>
  <si>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</si>
  <si>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</si>
  <si>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</si>
  <si>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</si>
  <si>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</si>
  <si>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</si>
  <si>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</si>
  <si>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</si>
  <si>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</si>
  <si>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</si>
  <si>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</si>
  <si>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</si>
  <si>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</si>
  <si>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</si>
  <si>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</si>
  <si>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</si>
  <si>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</si>
  <si>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</si>
  <si>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</si>
  <si>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</si>
  <si>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</si>
  <si>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</si>
  <si>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</si>
  <si>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</si>
  <si>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</si>
  <si>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</si>
  <si>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</si>
  <si>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</si>
  <si>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</si>
  <si>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</si>
  <si>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</si>
  <si>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</si>
  <si>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</si>
  <si>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</si>
  <si>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</si>
  <si>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</si>
  <si>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</si>
  <si>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</si>
  <si>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</si>
  <si>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</si>
  <si>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</si>
  <si>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</si>
  <si>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</si>
  <si>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</si>
  <si>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</si>
  <si>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</si>
  <si>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</si>
  <si>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</si>
  <si>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</si>
  <si>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</si>
  <si>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</si>
  <si>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</si>
  <si>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</si>
  <si>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</si>
  <si>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</si>
  <si>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</si>
  <si>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</si>
  <si>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</si>
  <si>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</si>
  <si>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</si>
  <si>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</si>
  <si>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</si>
  <si>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</si>
  <si>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</si>
  <si>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</si>
  <si>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</si>
  <si>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</si>
  <si>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</si>
  <si>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</si>
  <si>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</si>
  <si>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</si>
  <si>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</si>
  <si>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</si>
  <si>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</si>
  <si>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</si>
  <si>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</si>
  <si>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</si>
  <si>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</si>
  <si>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</si>
  <si>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</si>
  <si>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</si>
  <si>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</si>
  <si>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</si>
  <si>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</si>
  <si>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</si>
  <si>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</si>
  <si>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</si>
  <si>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</si>
  <si>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</si>
  <si>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</si>
  <si>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</si>
  <si>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</si>
  <si>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</si>
  <si>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</si>
  <si>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</si>
  <si>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</si>
  <si>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</si>
  <si>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</si>
  <si>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</si>
  <si>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</si>
  <si>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</si>
  <si>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</si>
  <si>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</si>
  <si>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</si>
  <si>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</si>
  <si>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</si>
  <si>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</si>
  <si>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</si>
  <si>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</si>
  <si>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</si>
  <si>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</si>
  <si>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</si>
  <si>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</si>
  <si>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</si>
  <si>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</si>
  <si>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</si>
  <si>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</si>
  <si>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</si>
  <si>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</si>
  <si>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</si>
  <si>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</si>
  <si>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</si>
  <si>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</si>
  <si>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</si>
  <si>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</si>
  <si>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</si>
  <si>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</si>
  <si>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</si>
  <si>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</si>
  <si>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</si>
  <si>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</si>
  <si>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</si>
  <si>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</si>
  <si>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</si>
  <si>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</si>
  <si>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</si>
  <si>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</si>
  <si>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</si>
  <si>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</si>
  <si>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</si>
  <si>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</si>
  <si>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</si>
  <si>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</si>
  <si>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</si>
  <si>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</si>
  <si>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</si>
  <si>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</si>
  <si>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</si>
  <si>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</si>
  <si>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</si>
  <si>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</si>
  <si>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</si>
  <si>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</si>
  <si>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</si>
  <si>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</si>
  <si>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</si>
  <si>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</si>
  <si>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</si>
  <si>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</si>
  <si>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</si>
  <si>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</si>
  <si>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</si>
  <si>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</si>
  <si>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</si>
  <si>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</si>
  <si>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</si>
  <si>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</si>
  <si>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</si>
  <si>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</si>
  <si>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</si>
  <si>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</si>
  <si>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</si>
  <si>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</si>
  <si>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</si>
  <si>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</si>
  <si>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</si>
  <si>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</si>
  <si>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</si>
  <si>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</si>
  <si>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</si>
  <si>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</si>
  <si>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</si>
  <si>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</si>
  <si>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</si>
  <si>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</si>
  <si>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</si>
  <si>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</si>
  <si>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</si>
  <si>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</si>
  <si>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</si>
  <si>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</si>
  <si>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</si>
  <si>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</si>
  <si>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</si>
  <si>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</si>
  <si>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</si>
  <si>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</si>
  <si>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</si>
  <si>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</si>
  <si>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</si>
  <si>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</si>
  <si>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</si>
  <si>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</si>
  <si>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</si>
  <si>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</si>
  <si>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</si>
  <si>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</si>
  <si>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</si>
  <si>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</si>
  <si>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</si>
  <si>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</si>
  <si>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</si>
  <si>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</si>
  <si>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</si>
  <si>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</si>
  <si>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</si>
  <si>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</si>
  <si>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</si>
  <si>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</si>
  <si>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</si>
  <si>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</si>
  <si>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</si>
  <si>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</si>
  <si>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</si>
  <si>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</si>
  <si>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</si>
  <si>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</si>
  <si>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</si>
  <si>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</si>
  <si>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</si>
  <si>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</si>
  <si>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</si>
  <si>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</si>
  <si>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</si>
  <si>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</si>
  <si>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</si>
  <si>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</si>
  <si>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</si>
  <si>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</si>
  <si>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</si>
  <si>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</si>
  <si>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</si>
  <si>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</si>
  <si>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</si>
  <si>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</si>
  <si>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</si>
  <si>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</si>
  <si>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</si>
  <si>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</si>
  <si>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</si>
  <si>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</si>
  <si>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</si>
  <si>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</si>
  <si>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</si>
  <si>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</si>
  <si>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</si>
  <si>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</si>
  <si>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</si>
  <si>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</si>
  <si>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</si>
  <si>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</si>
  <si>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</si>
  <si>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</si>
  <si>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</si>
  <si>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</si>
  <si>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</si>
  <si>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</si>
  <si>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</si>
  <si>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</si>
  <si>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</si>
  <si>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</si>
  <si>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</si>
  <si>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</si>
  <si>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</si>
  <si>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</si>
  <si>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</si>
  <si>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</si>
  <si>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</si>
  <si>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</si>
  <si>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</si>
  <si>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</si>
  <si>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</si>
  <si>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</si>
  <si>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</si>
  <si>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</si>
  <si>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</si>
  <si>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</si>
  <si>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</si>
  <si>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</si>
  <si>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</si>
  <si>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</si>
  <si>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</si>
  <si>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</si>
  <si>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</si>
  <si>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</si>
  <si>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</si>
  <si>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</si>
  <si>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</si>
  <si>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</si>
  <si>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</si>
  <si>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</si>
  <si>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</si>
  <si>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</si>
  <si>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</si>
  <si>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</si>
  <si>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</si>
  <si>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</si>
  <si>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</si>
  <si>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</si>
  <si>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</si>
  <si>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</si>
  <si>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</si>
  <si>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</si>
  <si>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</si>
  <si>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</si>
  <si>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</si>
  <si>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</si>
  <si>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</si>
  <si>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</si>
  <si>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</si>
  <si>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</si>
  <si>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</si>
  <si>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</si>
  <si>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</si>
  <si>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</si>
  <si>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</si>
  <si>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</si>
  <si>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</si>
  <si>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</si>
  <si>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</si>
  <si>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</si>
  <si>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</si>
  <si>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</si>
  <si>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</si>
  <si>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</si>
  <si>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</si>
  <si>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</si>
  <si>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</si>
  <si>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</si>
  <si>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</si>
  <si>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</si>
  <si>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</si>
  <si>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</si>
  <si>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</si>
  <si>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</si>
  <si>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</si>
  <si>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</si>
  <si>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</si>
  <si>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</si>
  <si>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</si>
  <si>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</si>
  <si>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</si>
  <si>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</si>
  <si>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</si>
  <si>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</si>
  <si>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</si>
  <si>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</si>
  <si>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</si>
  <si>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</si>
  <si>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</si>
  <si>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</si>
  <si>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</si>
  <si>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</si>
  <si>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</si>
  <si>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</si>
  <si>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</si>
  <si>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</si>
  <si>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</si>
  <si>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</si>
  <si>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</si>
  <si>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</si>
  <si>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</si>
  <si>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</si>
  <si>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</si>
  <si>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</si>
  <si>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</si>
  <si>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</si>
  <si>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</si>
  <si>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</si>
  <si>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</si>
  <si>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</si>
  <si>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</si>
  <si>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</si>
  <si>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</si>
  <si>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</si>
  <si>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</si>
  <si>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</si>
  <si>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</si>
  <si>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</si>
  <si>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</si>
  <si>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</si>
  <si>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</si>
  <si>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</si>
  <si>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</si>
  <si>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</si>
  <si>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</si>
  <si>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</si>
  <si>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</si>
  <si>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</si>
  <si>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</si>
  <si>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</si>
  <si>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</si>
  <si>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</si>
  <si>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</si>
  <si>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</si>
  <si>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</si>
  <si>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</si>
  <si>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</si>
  <si>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</si>
  <si>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</si>
  <si>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</si>
  <si>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</si>
  <si>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</si>
  <si>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</si>
  <si>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</si>
  <si>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</si>
  <si>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</si>
  <si>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</si>
  <si>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</si>
  <si>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</si>
  <si>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</si>
  <si>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</si>
  <si>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</si>
  <si>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</si>
  <si>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</si>
  <si>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</si>
  <si>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</si>
  <si>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</si>
  <si>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</si>
  <si>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</si>
  <si>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</si>
  <si>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</si>
  <si>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</si>
  <si>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</si>
  <si>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</si>
  <si>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</si>
  <si>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</si>
  <si>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</si>
  <si>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</si>
  <si>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</si>
  <si>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</si>
  <si>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</si>
  <si>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</si>
  <si>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</si>
  <si>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</si>
  <si>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</si>
  <si>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</si>
  <si>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</si>
  <si>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</si>
  <si>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</si>
  <si>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</si>
  <si>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</si>
  <si>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</si>
  <si>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</si>
  <si>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</si>
  <si>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</si>
  <si>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</si>
  <si>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</si>
  <si>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</si>
  <si>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</si>
  <si>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</si>
  <si>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</si>
  <si>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</si>
  <si>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</si>
  <si>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</si>
  <si>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</si>
  <si>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</si>
  <si>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</si>
  <si>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</si>
  <si>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</si>
  <si>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</si>
  <si>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</si>
  <si>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</si>
  <si>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</si>
  <si>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</si>
  <si>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</si>
  <si>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</si>
  <si>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</si>
  <si>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</si>
  <si>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</si>
  <si>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</si>
  <si>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</si>
  <si>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</si>
  <si>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</si>
  <si>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</si>
  <si>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</si>
  <si>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</si>
  <si>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</si>
  <si>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</si>
  <si>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</si>
  <si>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</si>
  <si>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</si>
  <si>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</si>
  <si>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</si>
  <si>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</si>
  <si>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</si>
  <si>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</si>
  <si>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</si>
  <si>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</si>
  <si>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</si>
  <si>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</si>
  <si>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</si>
  <si>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</si>
  <si>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</si>
  <si>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</si>
  <si>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</si>
  <si>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</si>
  <si>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</si>
  <si>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</si>
  <si>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</si>
  <si>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</si>
  <si>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</si>
  <si>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</si>
  <si>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</si>
  <si>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</si>
  <si>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</si>
  <si>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</si>
  <si>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</si>
  <si>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</si>
  <si>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</si>
  <si>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</si>
  <si>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</si>
  <si>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</si>
  <si>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</si>
  <si>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</si>
  <si>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</si>
  <si>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</si>
  <si>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</si>
  <si>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</si>
  <si>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</si>
  <si>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</si>
  <si>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</si>
  <si>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</si>
  <si>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</si>
  <si>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</si>
  <si>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</si>
  <si>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</si>
  <si>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</si>
  <si>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</si>
  <si>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</si>
  <si>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</si>
  <si>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</si>
  <si>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</si>
  <si>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</si>
  <si>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</si>
  <si>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</si>
  <si>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</si>
  <si>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</si>
  <si>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</si>
  <si>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</si>
  <si>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</si>
  <si>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</si>
  <si>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</si>
  <si>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</si>
  <si>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</si>
  <si>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</si>
  <si>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</si>
  <si>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</si>
  <si>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</si>
  <si>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</si>
  <si>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</si>
  <si>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</si>
  <si>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</si>
  <si>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</si>
  <si>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</si>
  <si>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</si>
  <si>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</si>
  <si>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</si>
  <si>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</si>
  <si>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</si>
  <si>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</si>
  <si>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</si>
  <si>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</si>
  <si>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</si>
  <si>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</si>
  <si>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</si>
  <si>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</si>
  <si>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</si>
  <si>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</si>
  <si>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</si>
  <si>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</si>
  <si>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</si>
  <si>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</si>
  <si>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</si>
  <si>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</si>
  <si>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</si>
  <si>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</si>
  <si>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</si>
  <si>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</si>
  <si>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</si>
  <si>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</si>
  <si>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</si>
  <si>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</si>
  <si>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</si>
  <si>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</si>
  <si>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</si>
  <si>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</si>
  <si>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</si>
  <si>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</si>
  <si>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</si>
  <si>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</si>
  <si>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</si>
  <si>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</si>
  <si>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</si>
  <si>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</si>
  <si>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</si>
  <si>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</si>
  <si>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</si>
  <si>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</si>
  <si>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</si>
  <si>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</si>
  <si>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</si>
  <si>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</si>
  <si>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</si>
  <si>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</si>
  <si>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</si>
  <si>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</si>
  <si>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</si>
  <si>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</si>
  <si>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</si>
  <si>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</si>
  <si>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</si>
  <si>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</si>
  <si>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</si>
  <si>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</si>
  <si>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</si>
  <si>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</si>
  <si>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</si>
  <si>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</si>
  <si>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</si>
  <si>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</si>
  <si>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</si>
  <si>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</si>
  <si>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</si>
  <si>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</si>
  <si>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</si>
  <si>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</si>
  <si>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</si>
  <si>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</si>
  <si>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</si>
  <si>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</si>
  <si>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</si>
  <si>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</si>
  <si>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</si>
  <si>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</si>
  <si>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</si>
  <si>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</si>
  <si>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</si>
  <si>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</si>
  <si>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</si>
  <si>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</si>
  <si>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</si>
  <si>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</si>
  <si>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</si>
  <si>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</si>
  <si>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</si>
  <si>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</si>
  <si>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</si>
  <si>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</si>
  <si>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</si>
  <si>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</si>
  <si>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</si>
  <si>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</si>
  <si>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</si>
  <si>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</si>
  <si>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</si>
  <si>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</si>
  <si>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</si>
  <si>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</si>
  <si>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</si>
  <si>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</si>
  <si>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</si>
  <si>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</si>
  <si>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</si>
  <si>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</si>
  <si>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</si>
  <si>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</si>
  <si>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</si>
  <si>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</si>
  <si>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</si>
  <si>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</si>
  <si>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</si>
  <si>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</si>
  <si>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</si>
  <si>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</si>
  <si>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</si>
  <si>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</si>
  <si>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</si>
  <si>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</si>
  <si>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</si>
  <si>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</si>
  <si>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</si>
  <si>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</si>
  <si>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</si>
  <si>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</si>
  <si>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</si>
  <si>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</si>
  <si>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</si>
  <si>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</si>
  <si>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</si>
  <si>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</si>
  <si>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</si>
  <si>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</si>
  <si>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</si>
  <si>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</si>
  <si>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</si>
  <si>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</si>
  <si>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</si>
  <si>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</si>
  <si>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</si>
  <si>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</si>
  <si>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</si>
  <si>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</si>
  <si>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</si>
  <si>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</si>
  <si>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</si>
  <si>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</si>
  <si>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</si>
  <si>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</si>
  <si>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</si>
  <si>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</si>
  <si>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</si>
  <si>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</si>
  <si>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</si>
  <si>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</si>
  <si>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</si>
  <si>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</si>
  <si>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</si>
  <si>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</si>
  <si>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</si>
  <si>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</si>
  <si>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</si>
  <si>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</si>
  <si>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</si>
  <si>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</si>
  <si>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</si>
  <si>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</si>
  <si>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</si>
  <si>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</si>
  <si>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</si>
  <si>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</si>
  <si>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</si>
  <si>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</si>
  <si>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</si>
  <si>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</si>
  <si>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</si>
  <si>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</si>
  <si>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</si>
  <si>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</si>
  <si>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</si>
  <si>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</si>
  <si>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</si>
  <si>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</si>
  <si>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</si>
  <si>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</si>
  <si>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</si>
  <si>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</si>
  <si>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</si>
  <si>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</si>
  <si>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</si>
  <si>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</si>
  <si>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</si>
  <si>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</si>
  <si>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</si>
  <si>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</si>
  <si>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</si>
  <si>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</si>
  <si>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</si>
  <si>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</si>
  <si>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</si>
  <si>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</si>
  <si>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</si>
  <si>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</si>
  <si>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</si>
  <si>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</si>
  <si>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</si>
  <si>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</si>
  <si>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</si>
  <si>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</si>
  <si>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</si>
  <si>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</si>
  <si>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</si>
  <si>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</si>
  <si>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</si>
  <si>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</si>
  <si>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</si>
  <si>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</si>
  <si>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</si>
  <si>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</si>
  <si>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</si>
  <si>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</si>
  <si>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</si>
  <si>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</si>
  <si>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</si>
  <si>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</si>
  <si>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</si>
  <si>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</si>
  <si>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</si>
  <si>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</si>
  <si>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</si>
  <si>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</si>
  <si>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</si>
  <si>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</si>
  <si>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</si>
  <si>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</si>
  <si>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</si>
  <si>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</si>
  <si>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</si>
  <si>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</si>
  <si>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</si>
  <si>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</si>
  <si>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</si>
  <si>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</si>
  <si>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</si>
  <si>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</si>
  <si>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</si>
  <si>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</si>
  <si>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</si>
  <si>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</si>
  <si>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</si>
  <si>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</si>
  <si>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</si>
  <si>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</si>
  <si>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</si>
  <si>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</si>
  <si>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</si>
  <si>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</si>
  <si>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</si>
  <si>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</si>
  <si>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</si>
  <si>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</si>
  <si>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</si>
  <si>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</si>
  <si>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</si>
  <si>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</si>
  <si>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</si>
  <si>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</si>
  <si>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</si>
  <si>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</si>
  <si>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</si>
  <si>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</si>
  <si>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</si>
  <si>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</si>
  <si>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</si>
  <si>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</si>
  <si>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</si>
  <si>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</si>
  <si>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</si>
  <si>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</si>
  <si>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</si>
  <si>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</si>
  <si>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</si>
  <si>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</si>
  <si>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</si>
  <si>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</si>
  <si>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</si>
  <si>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</si>
  <si>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</si>
  <si>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</si>
  <si>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</si>
  <si>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</si>
  <si>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</si>
  <si>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</si>
  <si>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</si>
  <si>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</si>
  <si>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</si>
  <si>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</si>
  <si>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</si>
  <si>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</si>
  <si>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</si>
  <si>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</si>
  <si>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</si>
  <si>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</si>
  <si>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</si>
  <si>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</si>
  <si>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</si>
  <si>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</si>
  <si>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</si>
  <si>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</si>
  <si>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</si>
  <si>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</si>
  <si>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</si>
  <si>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</si>
  <si>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</si>
  <si>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</si>
  <si>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</si>
  <si>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</si>
  <si>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</si>
  <si>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</si>
  <si>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</si>
  <si>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</si>
  <si>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</si>
  <si>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</si>
  <si>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</si>
  <si>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</si>
  <si>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</si>
  <si>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</si>
  <si>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</si>
  <si>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</si>
  <si>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</si>
  <si>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</si>
  <si>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</si>
  <si>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</si>
  <si>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</si>
  <si>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</si>
  <si>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</si>
  <si>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</si>
  <si>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</si>
  <si>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</si>
  <si>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</si>
  <si>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</si>
  <si>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</si>
  <si>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</si>
  <si>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</si>
  <si>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</si>
  <si>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</si>
  <si>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</si>
  <si>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</si>
  <si>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</si>
  <si>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</si>
  <si>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</si>
  <si>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</si>
  <si>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</si>
  <si>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</si>
  <si>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</si>
  <si>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</si>
  <si>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</si>
  <si>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</si>
  <si>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</si>
  <si>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</si>
  <si>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</si>
  <si>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</si>
  <si>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</si>
  <si>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</si>
  <si>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</si>
  <si>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</si>
  <si>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</si>
  <si>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</si>
  <si>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</si>
  <si>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</si>
  <si>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</si>
  <si>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</si>
  <si>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</si>
  <si>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</si>
  <si>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</si>
  <si>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</si>
  <si>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</si>
  <si>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</si>
  <si>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</si>
  <si>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</si>
  <si>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</si>
  <si>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</si>
  <si>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</si>
  <si>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</si>
  <si>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</si>
  <si>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</si>
  <si>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</si>
  <si>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</si>
  <si>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</si>
  <si>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</si>
  <si>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</si>
  <si>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</si>
  <si>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</si>
  <si>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</si>
  <si>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</si>
  <si>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</si>
  <si>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</si>
  <si>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</si>
  <si>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</si>
  <si>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</si>
  <si>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</si>
  <si>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</si>
  <si>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</si>
  <si>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</si>
  <si>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</si>
  <si>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</si>
  <si>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</si>
  <si>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</si>
  <si>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</si>
  <si>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</si>
  <si>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</si>
  <si>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</si>
  <si>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</si>
  <si>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</si>
  <si>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</si>
  <si>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</si>
  <si>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</si>
  <si>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</si>
  <si>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</si>
  <si>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</si>
  <si>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</si>
  <si>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</si>
  <si>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</si>
  <si>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</si>
  <si>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</si>
  <si>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</si>
  <si>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</si>
  <si>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</si>
  <si>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</si>
  <si>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</si>
  <si>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</si>
  <si>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</si>
  <si>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</si>
  <si>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</si>
  <si>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</si>
  <si>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</si>
  <si>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</si>
  <si>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</si>
  <si>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</si>
  <si>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</si>
  <si>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</si>
  <si>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</si>
  <si>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</si>
  <si>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</si>
  <si>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</si>
  <si>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</si>
  <si>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</si>
  <si>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</si>
  <si>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</si>
  <si>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</si>
  <si>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</si>
  <si>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</si>
  <si>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</si>
  <si>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</si>
  <si>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</si>
  <si>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</si>
  <si>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</si>
  <si>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</si>
  <si>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</si>
  <si>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</si>
  <si>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</si>
  <si>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</si>
  <si>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</si>
  <si>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</si>
  <si>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</si>
  <si>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</si>
  <si>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</si>
  <si>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</si>
  <si>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</si>
  <si>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</si>
  <si>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</si>
  <si>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</si>
  <si>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</si>
  <si>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</si>
  <si>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</si>
  <si>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</si>
  <si>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</si>
  <si>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</si>
  <si>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</si>
  <si>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</si>
  <si>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</si>
  <si>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</si>
  <si>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</si>
  <si>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</si>
  <si>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</si>
  <si>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</si>
  <si>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</si>
  <si>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</si>
  <si>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</si>
  <si>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</si>
  <si>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</si>
  <si>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</si>
  <si>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</si>
  <si>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</si>
  <si>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</si>
  <si>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</si>
  <si>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</si>
  <si>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</si>
  <si>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</si>
  <si>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</si>
  <si>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</si>
  <si>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</si>
  <si>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</si>
  <si>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</si>
  <si>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</si>
  <si>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</si>
  <si>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</si>
  <si>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</si>
  <si>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</si>
  <si>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</si>
  <si>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</si>
  <si>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</si>
  <si>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</si>
  <si>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</si>
  <si>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</si>
  <si>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</si>
  <si>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</si>
  <si>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</si>
  <si>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</si>
  <si>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</si>
  <si>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</si>
  <si>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</si>
  <si>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</si>
  <si>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</si>
  <si>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</si>
  <si>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</si>
  <si>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</si>
  <si>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</si>
  <si>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</si>
  <si>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</si>
  <si>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</si>
  <si>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</si>
  <si>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</si>
  <si>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</si>
  <si>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</si>
  <si>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</si>
  <si>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</si>
  <si>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</si>
  <si>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</si>
  <si>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</si>
  <si>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</si>
  <si>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</si>
  <si>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</si>
  <si>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</si>
  <si>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</si>
  <si>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</si>
  <si>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</si>
  <si>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</si>
  <si>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</si>
  <si>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</si>
  <si>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</si>
  <si>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</si>
  <si>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</si>
  <si>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</si>
  <si>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</si>
  <si>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</si>
  <si>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</si>
  <si>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</si>
  <si>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</si>
  <si>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</si>
  <si>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</si>
  <si>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</si>
  <si>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</si>
  <si>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</si>
  <si>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</si>
  <si>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</si>
  <si>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</si>
  <si>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</si>
  <si>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</si>
  <si>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</si>
  <si>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</si>
  <si>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</si>
  <si>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</si>
  <si>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</si>
  <si>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</si>
  <si>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</si>
  <si>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</si>
  <si>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</si>
  <si>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</si>
  <si>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</si>
  <si>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</si>
  <si>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</si>
  <si>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</si>
  <si>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</si>
  <si>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</si>
  <si>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</si>
  <si>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</si>
  <si>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</si>
  <si>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</si>
  <si>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</si>
  <si>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</si>
  <si>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</si>
  <si>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</si>
  <si>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</si>
  <si>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</si>
  <si>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</si>
  <si>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</si>
  <si>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</si>
  <si>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</si>
  <si>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</si>
  <si>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</si>
  <si>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</si>
  <si>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</si>
  <si>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</si>
  <si>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</si>
  <si>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</si>
  <si>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</si>
  <si>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</si>
  <si>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</si>
  <si>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</si>
  <si>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</si>
  <si>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</si>
  <si>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</si>
  <si>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</si>
  <si>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</si>
  <si>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</si>
  <si>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</si>
  <si>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</si>
  <si>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</si>
  <si>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</si>
  <si>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</si>
  <si>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</si>
  <si>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</si>
  <si>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</si>
  <si>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</si>
  <si>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</si>
  <si>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</si>
  <si>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</si>
  <si>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</si>
  <si>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</si>
  <si>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</si>
  <si>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</si>
  <si>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</si>
  <si>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</si>
  <si>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</si>
  <si>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</si>
  <si>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</si>
  <si>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</si>
  <si>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</si>
  <si>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</si>
  <si>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</si>
  <si>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</si>
  <si>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</si>
  <si>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</si>
  <si>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</si>
  <si>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</si>
  <si>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</si>
  <si>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</si>
  <si>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</si>
  <si>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</si>
  <si>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</si>
  <si>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</si>
  <si>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</si>
  <si>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</si>
  <si>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</si>
  <si>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</si>
  <si>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</si>
  <si>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</si>
  <si>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</si>
  <si>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</si>
  <si>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</si>
  <si>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</si>
  <si>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</si>
  <si>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</si>
  <si>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</si>
  <si>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</si>
  <si>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</si>
  <si>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</si>
  <si>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</si>
  <si>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</si>
  <si>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</si>
  <si>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</si>
  <si>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</si>
  <si>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</si>
  <si>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</si>
  <si>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</si>
  <si>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</si>
  <si>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</si>
  <si>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</si>
  <si>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</si>
  <si>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</si>
  <si>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</si>
  <si>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</si>
  <si>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</si>
  <si>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</si>
  <si>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</si>
  <si>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</si>
  <si>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</si>
  <si>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</si>
  <si>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</si>
  <si>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</si>
  <si>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</si>
  <si>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</si>
  <si>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</si>
  <si>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</si>
  <si>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</si>
  <si>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</si>
  <si>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</si>
  <si>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</si>
  <si>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</si>
  <si>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</si>
  <si>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</si>
  <si>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</si>
  <si>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</si>
  <si>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</si>
  <si>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</si>
  <si>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</si>
  <si>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</si>
  <si>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</si>
  <si>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</si>
  <si>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</si>
  <si>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</si>
  <si>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</si>
  <si>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</si>
  <si>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</si>
  <si>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</si>
  <si>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</si>
  <si>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</si>
  <si>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</si>
  <si>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</si>
  <si>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</si>
  <si>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</si>
  <si>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</si>
  <si>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</si>
  <si>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</si>
  <si>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</si>
  <si>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</si>
  <si>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</si>
  <si>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</si>
  <si>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</si>
  <si>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</si>
  <si>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</si>
  <si>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</si>
  <si>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</si>
  <si>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</si>
  <si>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</si>
  <si>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</si>
  <si>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</si>
  <si>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</si>
  <si>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</si>
  <si>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</si>
  <si>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</si>
  <si>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</si>
  <si>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</si>
  <si>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</si>
  <si>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</si>
  <si>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</si>
  <si>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</si>
  <si>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</si>
  <si>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</si>
  <si>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</si>
  <si>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</si>
  <si>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</si>
  <si>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</si>
  <si>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</si>
  <si>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</si>
  <si>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</si>
  <si>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</si>
  <si>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</si>
  <si>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</si>
  <si>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</si>
  <si>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</si>
  <si>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</si>
  <si>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</si>
  <si>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</si>
  <si>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</si>
  <si>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</si>
  <si>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</si>
  <si>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</si>
  <si>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</si>
  <si>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</si>
  <si>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</si>
  <si>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</si>
  <si>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</si>
  <si>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</si>
  <si>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</si>
  <si>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</si>
  <si>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</si>
  <si>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</si>
  <si>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</si>
  <si>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</si>
  <si>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</si>
  <si>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</si>
  <si>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</si>
  <si>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</si>
  <si>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</si>
  <si>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</si>
  <si>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</si>
  <si>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</si>
  <si>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</si>
  <si>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</si>
  <si>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</si>
  <si>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</si>
  <si>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</si>
  <si>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</si>
  <si>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</si>
  <si>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</si>
  <si>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</si>
  <si>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</si>
  <si>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</si>
  <si>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</si>
  <si>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</si>
  <si>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</si>
  <si>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</si>
  <si>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</si>
  <si>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</si>
  <si>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</si>
  <si>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</si>
  <si>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</si>
  <si>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</si>
  <si>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</si>
  <si>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</si>
  <si>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</si>
  <si>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</si>
  <si>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</si>
  <si>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</si>
  <si>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</si>
  <si>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</si>
  <si>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</si>
  <si>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</si>
  <si>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</si>
  <si>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</si>
  <si>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</si>
  <si>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</si>
  <si>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</si>
  <si>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</si>
  <si>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</si>
  <si>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</si>
  <si>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</si>
  <si>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</si>
  <si>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</si>
  <si>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</si>
  <si>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</si>
  <si>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</si>
  <si>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</si>
  <si>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</si>
  <si>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</si>
  <si>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</si>
  <si>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</si>
  <si>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</si>
  <si>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</si>
  <si>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</si>
  <si>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</si>
  <si>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</si>
  <si>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</si>
  <si>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</si>
  <si>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</si>
  <si>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</si>
  <si>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</si>
  <si>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</si>
  <si>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</si>
  <si>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</si>
  <si>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</si>
  <si>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</si>
  <si>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</si>
  <si>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</si>
  <si>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</si>
  <si>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</si>
  <si>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</si>
  <si>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</si>
  <si>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</si>
  <si>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</si>
  <si>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</si>
  <si>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</si>
  <si>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</si>
  <si>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</si>
  <si>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</si>
  <si>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</si>
  <si>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</si>
  <si>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</si>
  <si>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</si>
  <si>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</si>
  <si>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</si>
  <si>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</si>
  <si>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</si>
  <si>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</si>
  <si>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</si>
  <si>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</si>
  <si>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</si>
  <si>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</si>
  <si>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</si>
  <si>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</si>
  <si>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</si>
  <si>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</si>
  <si>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</si>
  <si>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</si>
  <si>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</si>
  <si>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</si>
  <si>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</si>
  <si>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</si>
  <si>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</si>
  <si>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</si>
  <si>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</si>
  <si>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</si>
  <si>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</si>
  <si>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</si>
  <si>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</si>
  <si>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</si>
  <si>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</si>
  <si>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</si>
  <si>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</si>
  <si>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</si>
  <si>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</si>
  <si>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</si>
  <si>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</si>
  <si>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</si>
  <si>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</si>
  <si>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</si>
  <si>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</si>
  <si>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</si>
  <si>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</si>
  <si>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</si>
  <si>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</si>
  <si>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</si>
  <si>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</si>
  <si>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</si>
  <si>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</si>
  <si>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</si>
  <si>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</si>
  <si>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</si>
  <si>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</si>
  <si>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</si>
  <si>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</si>
  <si>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</si>
  <si>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</si>
  <si>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</si>
  <si>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</si>
  <si>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</si>
  <si>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</si>
  <si>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</si>
  <si>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</si>
  <si>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</si>
  <si>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</si>
  <si>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</si>
  <si>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</si>
  <si>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</si>
  <si>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</si>
  <si>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</si>
  <si>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</si>
  <si>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</si>
  <si>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</si>
  <si>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</si>
  <si>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</si>
  <si>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</si>
  <si>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</si>
  <si>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</si>
  <si>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</si>
  <si>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</si>
  <si>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</si>
  <si>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</si>
  <si>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</si>
  <si>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</si>
  <si>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</si>
  <si>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</si>
  <si>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</si>
  <si>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</si>
  <si>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</si>
  <si>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</si>
  <si>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</si>
  <si>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</si>
  <si>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</si>
  <si>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</si>
  <si>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</si>
  <si>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</si>
  <si>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</si>
  <si>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</si>
  <si>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</si>
  <si>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</si>
  <si>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</si>
  <si>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</si>
  <si>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</si>
  <si>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</si>
  <si>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</si>
  <si>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</si>
  <si>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</si>
  <si>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</si>
  <si>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</si>
  <si>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</si>
  <si>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</si>
  <si>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</si>
  <si>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</si>
  <si>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</si>
  <si>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</si>
  <si>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</si>
  <si>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</si>
  <si>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</si>
  <si>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</si>
  <si>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</si>
  <si>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</si>
  <si>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</si>
  <si>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</si>
  <si>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</si>
  <si>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</si>
  <si>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</si>
  <si>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</si>
  <si>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</si>
  <si>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</si>
  <si>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</si>
  <si>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</si>
  <si>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</si>
  <si>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</si>
  <si>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</si>
  <si>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</si>
  <si>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</si>
  <si>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</si>
  <si>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</si>
  <si>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</si>
  <si>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</si>
  <si>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</si>
  <si>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</si>
  <si>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</si>
  <si>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</si>
  <si>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</si>
  <si>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</si>
  <si>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</si>
  <si>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</si>
  <si>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</si>
  <si>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</si>
  <si>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</si>
  <si>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</si>
  <si>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</si>
  <si>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</si>
  <si>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</si>
  <si>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</si>
  <si>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</si>
  <si>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</si>
  <si>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</si>
  <si>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</si>
  <si>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</si>
  <si>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</si>
  <si>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</si>
  <si>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</si>
  <si>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</si>
  <si>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</si>
  <si>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</si>
  <si>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</si>
  <si>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</si>
  <si>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</si>
  <si>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</si>
  <si>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</si>
  <si>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</si>
  <si>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</si>
  <si>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</si>
  <si>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</si>
  <si>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</si>
  <si>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</si>
  <si>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</si>
  <si>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</si>
  <si>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</si>
  <si>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</si>
  <si>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</si>
  <si>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</si>
  <si>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</si>
  <si>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</si>
  <si>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</si>
  <si>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</si>
  <si>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</si>
  <si>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</si>
  <si>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</si>
  <si>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</si>
  <si>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</si>
  <si>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</si>
  <si>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</si>
  <si>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</si>
  <si>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</si>
  <si>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</si>
  <si>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</si>
  <si>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</si>
  <si>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</si>
  <si>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</si>
  <si>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</si>
  <si>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</si>
  <si>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</si>
  <si>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</si>
  <si>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</si>
  <si>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</si>
  <si>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</si>
  <si>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</si>
  <si>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</si>
  <si>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</si>
  <si>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</si>
  <si>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</si>
  <si>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</si>
  <si>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</si>
  <si>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</si>
  <si>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</si>
  <si>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</si>
  <si>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</si>
  <si>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</si>
  <si>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</si>
  <si>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</si>
  <si>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</si>
  <si>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</si>
  <si>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</si>
  <si>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</si>
  <si>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</si>
  <si>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</si>
  <si>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</si>
  <si>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</si>
  <si>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</si>
  <si>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</si>
  <si>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</si>
  <si>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</si>
  <si>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</si>
  <si>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</si>
  <si>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</si>
  <si>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</si>
  <si>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</si>
  <si>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</si>
  <si>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</si>
  <si>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</si>
  <si>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</si>
  <si>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</si>
  <si>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</si>
  <si>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</si>
  <si>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</si>
  <si>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</si>
  <si>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</si>
  <si>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</si>
  <si>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</si>
  <si>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</si>
  <si>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</si>
  <si>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</si>
  <si>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</si>
  <si>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</si>
  <si>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</si>
  <si>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</si>
  <si>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</si>
  <si>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</si>
  <si>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</si>
  <si>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</si>
  <si>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</si>
  <si>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</si>
  <si>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</si>
  <si>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</si>
  <si>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</si>
  <si>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</si>
  <si>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</si>
  <si>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</si>
  <si>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</si>
  <si>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</si>
  <si>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</si>
  <si>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</si>
  <si>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</si>
  <si>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</si>
  <si>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</si>
  <si>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</si>
  <si>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</si>
  <si>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</si>
  <si>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</si>
  <si>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</si>
  <si>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</si>
  <si>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</si>
  <si>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</si>
  <si>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</si>
  <si>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</si>
  <si>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</si>
  <si>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</si>
  <si>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</si>
  <si>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</si>
  <si>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</si>
  <si>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</si>
  <si>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</si>
  <si>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</si>
  <si>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</si>
  <si>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</si>
  <si>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</si>
  <si>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</si>
  <si>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</si>
  <si>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</si>
  <si>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</si>
  <si>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</si>
  <si>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</si>
  <si>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</si>
  <si>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</si>
  <si>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</si>
  <si>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</si>
  <si>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</si>
  <si>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</si>
  <si>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</si>
  <si>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</si>
  <si>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</si>
  <si>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</si>
  <si>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</si>
  <si>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</si>
  <si>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</si>
  <si>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</si>
  <si>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</si>
  <si>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</si>
  <si>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</si>
  <si>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</si>
  <si>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</si>
  <si>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</si>
  <si>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</si>
  <si>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</si>
  <si>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</si>
  <si>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</si>
  <si>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</si>
  <si>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</si>
  <si>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</si>
  <si>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</si>
  <si>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</si>
  <si>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</si>
  <si>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</si>
  <si>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</si>
  <si>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</si>
  <si>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</si>
  <si>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</si>
  <si>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</si>
  <si>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</si>
  <si>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</si>
  <si>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</si>
  <si>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</si>
  <si>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</si>
  <si>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</si>
  <si>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</si>
  <si>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</si>
  <si>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</si>
  <si>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</si>
  <si>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</si>
  <si>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</si>
  <si>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</si>
  <si>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</si>
  <si>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</si>
  <si>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</si>
  <si>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</si>
  <si>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</si>
  <si>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</si>
  <si>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</si>
  <si>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</si>
  <si>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</si>
  <si>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</si>
  <si>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</si>
  <si>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</si>
  <si>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</si>
  <si>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</si>
  <si>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</si>
  <si>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</si>
  <si>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</si>
  <si>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</si>
  <si>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</si>
  <si>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</si>
  <si>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</si>
  <si>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</si>
  <si>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</si>
  <si>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</si>
  <si>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</si>
  <si>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</si>
  <si>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</si>
  <si>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</si>
  <si>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</si>
  <si>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</si>
  <si>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</si>
  <si>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</si>
  <si>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</si>
  <si>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</si>
  <si>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</si>
  <si>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</si>
  <si>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</si>
  <si>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</si>
  <si>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</si>
  <si>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</si>
  <si>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</si>
  <si>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</si>
  <si>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</si>
  <si>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</si>
  <si>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</si>
  <si>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</si>
  <si>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</si>
  <si>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</si>
  <si>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</si>
  <si>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</si>
  <si>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</si>
  <si>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</si>
  <si>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</si>
  <si>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</si>
  <si>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</si>
  <si>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</si>
  <si>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</si>
  <si>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</si>
  <si>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</si>
  <si>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</si>
  <si>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</si>
  <si>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</si>
  <si>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</si>
  <si>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</si>
  <si>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</si>
  <si>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</si>
  <si>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</si>
  <si>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</si>
  <si>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</si>
  <si>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</si>
  <si>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</si>
  <si>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</si>
  <si>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</si>
  <si>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</si>
  <si>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</si>
  <si>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</si>
  <si>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</si>
  <si>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</si>
  <si>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</si>
  <si>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</si>
  <si>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</si>
  <si>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</si>
  <si>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</si>
  <si>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</si>
  <si>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</si>
  <si>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</si>
  <si>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</si>
  <si>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</si>
  <si>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</si>
  <si>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</si>
  <si>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</si>
  <si>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</si>
  <si>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</si>
  <si>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</si>
  <si>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</si>
  <si>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</si>
  <si>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</si>
  <si>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</si>
  <si>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</si>
  <si>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</si>
  <si>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</si>
  <si>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</si>
  <si>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</si>
  <si>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</si>
  <si>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</si>
  <si>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</si>
  <si>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</si>
  <si>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</si>
  <si>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</si>
  <si>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</si>
  <si>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</si>
  <si>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</si>
  <si>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</si>
  <si>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</si>
  <si>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</si>
  <si>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</si>
  <si>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</si>
  <si>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</si>
  <si>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</si>
  <si>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</si>
  <si>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</si>
  <si>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</si>
  <si>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</si>
  <si>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</si>
  <si>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</si>
  <si>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</si>
  <si>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</si>
  <si>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</si>
  <si>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</si>
  <si>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</si>
  <si>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</si>
  <si>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</si>
  <si>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</si>
  <si>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</si>
  <si>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</si>
  <si>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</si>
  <si>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</si>
  <si>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</si>
  <si>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</si>
  <si>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</si>
  <si>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</si>
  <si>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</si>
  <si>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</si>
  <si>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</si>
  <si>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</si>
  <si>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</si>
  <si>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</si>
  <si>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</si>
  <si>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</si>
  <si>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</si>
  <si>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</si>
  <si>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</si>
  <si>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</si>
  <si>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</si>
  <si>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</si>
  <si>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</si>
  <si>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</si>
  <si>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</si>
  <si>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</si>
  <si>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</si>
  <si>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</si>
  <si>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</si>
  <si>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</si>
  <si>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</si>
  <si>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</si>
  <si>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</si>
  <si>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</si>
  <si>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</si>
  <si>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</si>
  <si>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</si>
  <si>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</si>
  <si>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</si>
  <si>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</si>
  <si>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</si>
  <si>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</si>
  <si>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</si>
  <si>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</si>
  <si>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</si>
  <si>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</si>
  <si>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</si>
  <si>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</si>
  <si>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</si>
  <si>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</si>
  <si>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</si>
  <si>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</si>
  <si>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</si>
  <si>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</si>
  <si>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</si>
  <si>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</si>
  <si>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</si>
  <si>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</si>
  <si>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</si>
  <si>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</si>
  <si>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</si>
  <si>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</si>
  <si>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</si>
  <si>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</si>
  <si>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</si>
  <si>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</si>
  <si>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</si>
  <si>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</si>
  <si>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</si>
  <si>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</si>
  <si>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</si>
  <si>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</si>
  <si>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</si>
  <si>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</si>
  <si>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</si>
  <si>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</si>
  <si>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</si>
  <si>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</si>
  <si>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</si>
  <si>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</si>
  <si>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</si>
  <si>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</si>
  <si>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</si>
  <si>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</si>
  <si>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</si>
  <si>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</si>
  <si>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</si>
  <si>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</si>
  <si>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</si>
  <si>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</si>
  <si>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</si>
  <si>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</si>
  <si>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</si>
  <si>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</si>
  <si>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</si>
  <si>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</si>
  <si>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</si>
  <si>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</si>
  <si>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</si>
  <si>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</si>
  <si>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</si>
  <si>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</si>
  <si>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</si>
  <si>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</si>
  <si>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</si>
  <si>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</si>
  <si>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</si>
  <si>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</si>
  <si>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</si>
  <si>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</si>
  <si>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</si>
  <si>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</si>
  <si>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</si>
  <si>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</si>
  <si>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</si>
  <si>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</si>
  <si>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</si>
  <si>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</si>
  <si>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</si>
  <si>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</si>
  <si>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</si>
  <si>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</si>
  <si>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</si>
  <si>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</si>
  <si>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</si>
  <si>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</si>
  <si>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</si>
  <si>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</si>
  <si>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</si>
  <si>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</si>
  <si>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</si>
  <si>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</si>
  <si>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</si>
  <si>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</si>
  <si>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</si>
  <si>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</si>
  <si>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</si>
  <si>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</si>
  <si>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</si>
  <si>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</si>
  <si>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</si>
  <si>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</si>
  <si>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</si>
  <si>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</si>
  <si>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</si>
  <si>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</si>
  <si>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</si>
  <si>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</si>
  <si>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</si>
  <si>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</si>
  <si>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</si>
  <si>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</si>
  <si>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</si>
  <si>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</si>
  <si>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</si>
  <si>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</si>
  <si>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</si>
  <si>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</si>
  <si>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</si>
  <si>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</si>
  <si>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</si>
  <si>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</si>
  <si>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</si>
  <si>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</si>
  <si>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</si>
  <si>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</si>
  <si>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</si>
  <si>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</si>
  <si>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</si>
  <si>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</si>
  <si>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</si>
  <si>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</si>
  <si>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</si>
  <si>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</si>
  <si>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</si>
  <si>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</si>
  <si>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</si>
  <si>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</si>
  <si>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</si>
  <si>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</si>
  <si>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</si>
  <si>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</si>
  <si>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</si>
  <si>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</si>
  <si>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</si>
  <si>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</si>
  <si>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</si>
  <si>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</si>
  <si>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</si>
  <si>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</si>
  <si>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</si>
  <si>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</si>
  <si>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</si>
  <si>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</si>
  <si>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</si>
  <si>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</si>
  <si>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</si>
  <si>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</si>
  <si>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</si>
  <si>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</si>
  <si>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</si>
  <si>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</si>
  <si>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</si>
  <si>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</si>
  <si>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</si>
  <si>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</si>
  <si>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</si>
  <si>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</si>
  <si>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</si>
  <si>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</si>
  <si>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</si>
  <si>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</si>
  <si>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</si>
  <si>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</si>
  <si>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</si>
  <si>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</si>
  <si>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</si>
  <si>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</si>
  <si>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</si>
  <si>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</si>
  <si>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</si>
  <si>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</si>
  <si>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</si>
  <si>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</si>
  <si>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</si>
  <si>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</si>
  <si>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</si>
  <si>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</si>
  <si>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</si>
  <si>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</si>
  <si>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</si>
  <si>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</si>
  <si>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</si>
  <si>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</si>
  <si>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</si>
  <si>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</si>
  <si>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</si>
  <si>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</si>
  <si>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</si>
  <si>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</si>
  <si>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</si>
  <si>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</si>
  <si>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</si>
  <si>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</si>
  <si>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</si>
  <si>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</si>
  <si>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</si>
  <si>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</si>
  <si>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</si>
  <si>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</si>
  <si>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</si>
  <si>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</si>
  <si>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</si>
  <si>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</si>
  <si>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</si>
  <si>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</si>
  <si>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</si>
  <si>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</si>
  <si>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</si>
  <si>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</si>
  <si>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</si>
  <si>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</si>
  <si>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</si>
  <si>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</si>
  <si>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</si>
  <si>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</si>
  <si>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</si>
  <si>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</si>
  <si>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</si>
  <si>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</si>
  <si>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</si>
  <si>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</si>
  <si>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</si>
  <si>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</si>
  <si>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</si>
  <si>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</si>
  <si>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</si>
  <si>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</si>
  <si>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</si>
  <si>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</si>
  <si>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</si>
  <si>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</si>
  <si>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</si>
  <si>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</si>
  <si>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</si>
  <si>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</si>
  <si>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</si>
  <si>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</si>
  <si>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</si>
  <si>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</si>
  <si>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</si>
  <si>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</si>
  <si>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</si>
  <si>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</si>
  <si>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</si>
  <si>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</si>
  <si>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</si>
  <si>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</si>
  <si>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</si>
  <si>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</si>
  <si>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</si>
  <si>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</si>
  <si>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</si>
  <si>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</si>
  <si>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</si>
  <si>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</si>
  <si>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</si>
  <si>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</si>
  <si>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</si>
  <si>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</si>
  <si>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</si>
  <si>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</si>
  <si>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</si>
  <si>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</si>
  <si>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</si>
  <si>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</si>
  <si>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</si>
  <si>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</si>
  <si>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</si>
  <si>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</si>
  <si>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</si>
  <si>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</si>
  <si>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</si>
  <si>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</si>
  <si>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</si>
  <si>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</si>
  <si>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</si>
  <si>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</si>
  <si>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</si>
  <si>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</si>
  <si>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</si>
  <si>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</si>
  <si>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</si>
  <si>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</si>
  <si>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</si>
  <si>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</si>
  <si>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</si>
  <si>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</si>
  <si>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</si>
  <si>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</si>
  <si>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</si>
  <si>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</si>
  <si>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</si>
  <si>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</si>
  <si>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</si>
  <si>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</si>
  <si>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</si>
  <si>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</si>
  <si>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</si>
  <si>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</si>
  <si>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</si>
  <si>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</si>
  <si>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</si>
  <si>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</si>
  <si>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</si>
  <si>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</si>
  <si>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</si>
  <si>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</si>
  <si>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</si>
  <si>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</si>
  <si>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</si>
  <si>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</si>
  <si>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</si>
  <si>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</si>
  <si>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</si>
  <si>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</si>
  <si>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</si>
  <si>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</si>
  <si>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</si>
  <si>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</si>
  <si>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</si>
  <si>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</si>
  <si>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</si>
  <si>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</si>
  <si>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</si>
  <si>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</si>
  <si>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</si>
  <si>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</si>
  <si>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</si>
  <si>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</si>
  <si>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</si>
  <si>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</si>
  <si>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</si>
  <si>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</si>
  <si>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</si>
  <si>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</si>
  <si>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</si>
  <si>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</si>
  <si>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</si>
  <si>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</si>
  <si>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</si>
  <si>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</si>
  <si>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</si>
  <si>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</si>
  <si>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</si>
  <si>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</si>
  <si>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</si>
  <si>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</si>
  <si>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</si>
  <si>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</si>
  <si>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</si>
  <si>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</si>
  <si>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</si>
  <si>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</si>
  <si>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</si>
  <si>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</si>
  <si>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</si>
  <si>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</si>
  <si>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</si>
  <si>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</si>
  <si>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</si>
  <si>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</si>
  <si>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</si>
  <si>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</si>
  <si>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</si>
  <si>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</si>
  <si>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</si>
  <si>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</si>
  <si>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</si>
  <si>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</si>
  <si>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</si>
  <si>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</si>
  <si>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</si>
  <si>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</si>
  <si>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</si>
  <si>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</si>
  <si>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</si>
  <si>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</si>
  <si>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</si>
  <si>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</si>
  <si>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</si>
  <si>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</si>
  <si>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</si>
  <si>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</si>
  <si>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</si>
  <si>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</si>
  <si>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</si>
  <si>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</si>
  <si>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</si>
  <si>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</si>
  <si>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</si>
  <si>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</si>
  <si>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</si>
  <si>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</si>
  <si>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</si>
  <si>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</si>
  <si>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</si>
  <si>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</si>
  <si>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</si>
  <si>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</si>
  <si>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</si>
  <si>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</si>
  <si>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</si>
  <si>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</si>
  <si>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</si>
  <si>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</si>
  <si>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</si>
  <si>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</si>
  <si>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</si>
  <si>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</si>
  <si>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</si>
  <si>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</si>
  <si>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</si>
  <si>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</si>
  <si>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</si>
  <si>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</si>
  <si>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</si>
  <si>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</si>
  <si>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</si>
  <si>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</si>
  <si>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</si>
  <si>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</si>
  <si>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</si>
  <si>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</si>
  <si>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</si>
  <si>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</si>
  <si>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</si>
  <si>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</si>
  <si>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</si>
  <si>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</si>
  <si>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</si>
  <si>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</si>
  <si>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</si>
  <si>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</si>
  <si>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</si>
  <si>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</si>
  <si>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</si>
  <si>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</si>
  <si>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</si>
  <si>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</si>
  <si>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</si>
  <si>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</si>
  <si>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</si>
  <si>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</si>
  <si>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</si>
  <si>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</si>
  <si>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</si>
  <si>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</si>
  <si>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</si>
  <si>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</si>
  <si>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</si>
  <si>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</si>
  <si>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</si>
  <si>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</si>
  <si>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</si>
  <si>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</si>
  <si>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</si>
  <si>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</si>
  <si>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</si>
  <si>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</si>
  <si>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</si>
  <si>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</si>
  <si>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</si>
  <si>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</si>
  <si>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</si>
  <si>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</si>
  <si>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</si>
  <si>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</si>
  <si>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</si>
  <si>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</si>
  <si>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</si>
  <si>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</si>
  <si>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</si>
  <si>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</si>
  <si>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</si>
  <si>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</si>
  <si>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</si>
  <si>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</si>
  <si>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</si>
  <si>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</si>
  <si>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</si>
  <si>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</si>
  <si>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</si>
  <si>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</si>
  <si>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</si>
  <si>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</si>
  <si>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</si>
  <si>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</si>
  <si>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</si>
  <si>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</si>
  <si>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</si>
  <si>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</si>
  <si>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</si>
  <si>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</si>
  <si>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</si>
  <si>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</si>
  <si>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</si>
  <si>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</si>
  <si>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</si>
  <si>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</si>
  <si>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</si>
  <si>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</si>
  <si>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</si>
  <si>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</si>
  <si>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</si>
  <si>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</si>
  <si>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</si>
  <si>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</si>
  <si>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</si>
  <si>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</si>
  <si>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</si>
  <si>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</si>
  <si>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</si>
  <si>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</si>
  <si>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</si>
  <si>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</si>
  <si>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</si>
  <si>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</si>
  <si>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</si>
  <si>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</si>
  <si>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</si>
  <si>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</si>
  <si>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</si>
  <si>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</si>
  <si>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</si>
  <si>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</si>
  <si>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</si>
  <si>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</si>
  <si>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</si>
  <si>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</si>
  <si>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</si>
  <si>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</si>
  <si>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</si>
  <si>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</si>
  <si>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</si>
  <si>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</si>
  <si>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</si>
  <si>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</si>
  <si>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</si>
  <si>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</si>
  <si>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</si>
  <si>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</si>
  <si>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</si>
  <si>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</si>
  <si>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</si>
  <si>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</si>
  <si>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</si>
  <si>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</si>
  <si>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</si>
  <si>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</si>
  <si>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</si>
  <si>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</si>
  <si>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</si>
  <si>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</si>
  <si>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</si>
  <si>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</si>
  <si>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</si>
  <si>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</si>
  <si>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</si>
  <si>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</si>
  <si>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</si>
  <si>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</si>
  <si>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</si>
  <si>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</si>
  <si>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</si>
  <si>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</si>
  <si>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</si>
  <si>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</si>
  <si>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</si>
  <si>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</si>
  <si>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</si>
  <si>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</si>
  <si>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</si>
  <si>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</si>
  <si>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</si>
  <si>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</si>
  <si>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</si>
  <si>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</si>
  <si>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</si>
  <si>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</si>
  <si>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</si>
  <si>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</si>
  <si>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</si>
  <si>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</si>
  <si>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</si>
  <si>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</si>
  <si>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</si>
  <si>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</si>
  <si>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</si>
  <si>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</si>
  <si>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</si>
  <si>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</si>
  <si>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</si>
  <si>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</si>
  <si>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</si>
  <si>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</si>
  <si>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</si>
  <si>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</si>
  <si>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</si>
  <si>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</si>
  <si>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</si>
  <si>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</si>
  <si>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</si>
  <si>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</si>
  <si>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</si>
  <si>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</si>
  <si>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</si>
  <si>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</si>
  <si>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</si>
  <si>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</si>
  <si>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</si>
  <si>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</si>
  <si>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</si>
  <si>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</si>
  <si>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</si>
  <si>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</si>
  <si>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</si>
  <si>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</si>
  <si>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</si>
  <si>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</si>
  <si>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</si>
  <si>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</si>
  <si>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</si>
  <si>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</si>
  <si>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</si>
  <si>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</si>
  <si>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</si>
  <si>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</si>
  <si>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</si>
  <si>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</si>
  <si>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</si>
  <si>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</si>
  <si>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</si>
  <si>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</si>
  <si>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</si>
  <si>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</si>
  <si>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</si>
  <si>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</si>
  <si>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</si>
  <si>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</si>
  <si>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</si>
  <si>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</si>
  <si>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</si>
  <si>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</si>
  <si>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</si>
  <si>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</si>
  <si>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</si>
  <si>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</si>
  <si>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</si>
  <si>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</si>
  <si>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</si>
  <si>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</si>
  <si>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</si>
  <si>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</si>
  <si>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</si>
  <si>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</si>
  <si>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</si>
  <si>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</si>
  <si>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</si>
  <si>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</si>
  <si>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</si>
  <si>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</si>
  <si>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</si>
  <si>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</si>
  <si>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</si>
  <si>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</si>
  <si>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</si>
  <si>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</si>
  <si>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</si>
  <si>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</si>
  <si>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</si>
  <si>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</si>
  <si>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</si>
  <si>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</si>
  <si>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</si>
  <si>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</si>
  <si>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</si>
  <si>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</si>
  <si>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</si>
  <si>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</si>
  <si>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</si>
  <si>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</si>
  <si>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</si>
  <si>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</si>
  <si>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</si>
  <si>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</si>
  <si>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</si>
  <si>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</si>
  <si>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</si>
  <si>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</si>
  <si>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</si>
  <si>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</si>
  <si>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</si>
  <si>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</si>
  <si>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</si>
  <si>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</si>
  <si>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</si>
  <si>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</si>
  <si>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</si>
  <si>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</si>
  <si>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</si>
  <si>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</si>
  <si>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</si>
  <si>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</si>
  <si>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</si>
  <si>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</si>
  <si>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</si>
  <si>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</si>
  <si>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</si>
  <si>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</si>
  <si>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</si>
  <si>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</si>
  <si>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</si>
  <si>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</si>
  <si>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</si>
  <si>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</si>
  <si>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</si>
  <si>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</si>
  <si>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</si>
  <si>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</si>
  <si>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</si>
  <si>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</si>
  <si>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</si>
  <si>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</si>
  <si>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</si>
  <si>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</si>
  <si>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</si>
  <si>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</si>
  <si>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</si>
  <si>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</si>
  <si>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</si>
  <si>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</si>
  <si>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</si>
  <si>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</si>
  <si>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</si>
  <si>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</si>
  <si>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</si>
  <si>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</si>
  <si>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</si>
  <si>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</si>
  <si>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</si>
  <si>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</si>
  <si>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</si>
  <si>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</si>
  <si>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</si>
  <si>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</si>
  <si>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</si>
  <si>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</si>
  <si>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</si>
  <si>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</si>
  <si>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</si>
  <si>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</si>
  <si>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</si>
  <si>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</si>
  <si>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</si>
  <si>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</si>
  <si>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</si>
  <si>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</si>
  <si>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</si>
  <si>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</si>
  <si>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</si>
  <si>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</si>
  <si>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</si>
  <si>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</si>
  <si>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</si>
  <si>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</si>
  <si>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</si>
  <si>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</si>
  <si>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</si>
  <si>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</si>
  <si>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</si>
  <si>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</si>
  <si>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</si>
  <si>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</si>
  <si>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</si>
  <si>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</si>
  <si>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</si>
  <si>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</si>
  <si>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</si>
  <si>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</si>
  <si>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</si>
  <si>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</si>
  <si>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</si>
  <si>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</si>
  <si>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</si>
  <si>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</si>
  <si>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</si>
  <si>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</si>
  <si>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</si>
  <si>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</si>
  <si>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</si>
  <si>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</si>
  <si>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</si>
  <si>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</si>
  <si>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</si>
  <si>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</si>
  <si>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</si>
  <si>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</si>
  <si>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</si>
  <si>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</si>
  <si>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</si>
  <si>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</si>
  <si>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</si>
  <si>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</si>
  <si>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</si>
  <si>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</si>
  <si>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</si>
  <si>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</si>
  <si>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</si>
  <si>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</si>
  <si>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</si>
  <si>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</si>
  <si>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</si>
  <si>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</si>
  <si>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</si>
  <si>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</si>
  <si>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</si>
  <si>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</si>
  <si>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</si>
  <si>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</si>
  <si>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</si>
  <si>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</si>
  <si>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</si>
  <si>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</si>
  <si>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</si>
  <si>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</si>
  <si>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</si>
  <si>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</si>
  <si>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</si>
  <si>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</si>
  <si>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</si>
  <si>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</si>
  <si>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</si>
  <si>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</si>
  <si>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</si>
  <si>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</si>
  <si>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</si>
  <si>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</si>
  <si>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</si>
  <si>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</si>
  <si>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</si>
  <si>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</si>
  <si>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</si>
  <si>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</si>
  <si>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</si>
  <si>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</si>
  <si>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</si>
  <si>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</si>
  <si>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</si>
  <si>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</si>
  <si>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</si>
  <si>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</si>
  <si>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</si>
  <si>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</si>
  <si>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</si>
  <si>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</si>
  <si>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</si>
  <si>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</si>
  <si>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</si>
  <si>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</si>
  <si>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</si>
  <si>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</si>
  <si>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</si>
  <si>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</si>
  <si>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</si>
  <si>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</si>
  <si>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</si>
  <si>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</si>
  <si>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</si>
  <si>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</si>
  <si>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</si>
  <si>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</si>
  <si>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</si>
  <si>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</si>
  <si>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</si>
  <si>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</si>
  <si>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</si>
  <si>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</si>
  <si>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</si>
  <si>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</si>
  <si>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</si>
  <si>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</si>
  <si>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</si>
  <si>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</si>
  <si>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</si>
  <si>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</si>
  <si>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</si>
  <si>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</si>
  <si>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</si>
  <si>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</si>
  <si>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</si>
  <si>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</si>
  <si>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</si>
  <si>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</si>
  <si>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</si>
  <si>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</si>
  <si>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</si>
  <si>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</si>
  <si>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</si>
  <si>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</si>
  <si>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</si>
  <si>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</si>
  <si>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</si>
  <si>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</si>
  <si>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</si>
  <si>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</si>
  <si>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</si>
  <si>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</si>
  <si>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</si>
  <si>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</si>
  <si>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</si>
  <si>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</si>
  <si>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</si>
  <si>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</si>
  <si>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</si>
  <si>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</si>
  <si>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</si>
  <si>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</si>
  <si>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</si>
  <si>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</si>
  <si>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</si>
  <si>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</si>
  <si>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</si>
  <si>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</si>
  <si>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</si>
  <si>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</si>
  <si>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</si>
  <si>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</si>
  <si>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</si>
  <si>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</si>
  <si>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</si>
  <si>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</si>
  <si>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</si>
  <si>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</si>
  <si>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</si>
  <si>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</si>
  <si>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</si>
  <si>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</si>
  <si>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</si>
  <si>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</si>
  <si>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</si>
  <si>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</si>
  <si>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</si>
  <si>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</si>
  <si>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</si>
  <si>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</si>
  <si>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</si>
  <si>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</si>
  <si>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</si>
  <si>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</si>
  <si>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</si>
  <si>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</si>
  <si>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</si>
  <si>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</si>
  <si>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</si>
  <si>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</si>
  <si>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</si>
  <si>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</si>
  <si>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</si>
  <si>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</si>
  <si>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</si>
  <si>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</si>
  <si>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</si>
  <si>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</si>
  <si>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</si>
  <si>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</si>
  <si>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</si>
  <si>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</si>
  <si>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</si>
  <si>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</si>
  <si>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</si>
  <si>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</si>
  <si>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</si>
  <si>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</si>
  <si>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</si>
  <si>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</si>
  <si>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</si>
  <si>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</si>
  <si>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</si>
  <si>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</si>
  <si>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</si>
  <si>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</si>
  <si>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</si>
  <si>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</si>
  <si>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</si>
  <si>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</si>
  <si>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</si>
  <si>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</si>
  <si>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</si>
  <si>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</si>
  <si>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</si>
  <si>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</si>
  <si>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</si>
  <si>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</si>
  <si>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</si>
  <si>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</si>
  <si>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</si>
  <si>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</si>
  <si>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</si>
  <si>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</si>
  <si>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</si>
  <si>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</si>
  <si>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</si>
  <si>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</si>
  <si>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</si>
  <si>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</si>
  <si>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</si>
  <si>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</si>
  <si>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</si>
  <si>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</si>
  <si>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</si>
  <si>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</si>
  <si>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</si>
  <si>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</si>
  <si>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</si>
  <si>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</si>
  <si>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</si>
  <si>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</si>
  <si>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</si>
  <si>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</si>
  <si>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</si>
  <si>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</si>
  <si>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</si>
  <si>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</si>
  <si>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</si>
  <si>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</si>
  <si>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</si>
  <si>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</si>
  <si>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</si>
  <si>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</si>
  <si>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</si>
  <si>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</si>
  <si>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</si>
  <si>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</si>
  <si>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</si>
  <si>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</si>
  <si>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</si>
  <si>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</si>
  <si>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</si>
  <si>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</si>
  <si>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</si>
  <si>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</si>
  <si>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</si>
  <si>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</si>
  <si>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</si>
  <si>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</si>
  <si>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</si>
  <si>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</si>
  <si>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</si>
  <si>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</si>
  <si>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</si>
  <si>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</si>
  <si>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</si>
  <si>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</si>
  <si>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</si>
  <si>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</si>
  <si>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</si>
  <si>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</si>
  <si>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</si>
  <si>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</si>
  <si>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</si>
  <si>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</si>
  <si>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</si>
  <si>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</si>
  <si>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</si>
  <si>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</si>
  <si>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</si>
  <si>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</si>
  <si>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</si>
  <si>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</si>
  <si>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</si>
  <si>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</si>
  <si>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</si>
  <si>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</si>
  <si>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</si>
  <si>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</si>
  <si>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</si>
  <si>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</si>
  <si>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</si>
  <si>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</si>
  <si>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</si>
  <si>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</si>
  <si>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</si>
  <si>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</si>
  <si>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</si>
  <si>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</si>
  <si>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</si>
  <si>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</si>
  <si>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</si>
  <si>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</si>
  <si>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</si>
  <si>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</si>
  <si>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</si>
  <si>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</si>
  <si>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</si>
  <si>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</si>
  <si>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</si>
  <si>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</si>
  <si>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</si>
  <si>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</si>
  <si>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</si>
  <si>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</si>
  <si>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</si>
  <si>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</si>
  <si>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</si>
  <si>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</si>
  <si>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</si>
  <si>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</si>
  <si>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</si>
  <si>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</si>
  <si>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</si>
  <si>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</si>
  <si>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</si>
  <si>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</si>
  <si>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</si>
  <si>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</si>
  <si>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</si>
  <si>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</si>
  <si>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</si>
  <si>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</si>
  <si>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</si>
  <si>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</si>
  <si>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</si>
  <si>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</si>
  <si>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</si>
  <si>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</si>
  <si>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</si>
  <si>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</si>
  <si>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</si>
  <si>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</si>
  <si>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</si>
  <si>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</si>
  <si>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</si>
  <si>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</si>
  <si>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</si>
  <si>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</si>
  <si>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</si>
  <si>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</si>
  <si>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</si>
  <si>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</si>
  <si>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</si>
  <si>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</si>
  <si>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</si>
  <si>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</si>
  <si>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</si>
  <si>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</si>
  <si>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</si>
  <si>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</si>
  <si>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</si>
  <si>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</si>
  <si>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</si>
  <si>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</si>
  <si>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</si>
  <si>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</si>
  <si>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</si>
  <si>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</si>
  <si>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</si>
  <si>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</si>
  <si>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</si>
  <si>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</si>
  <si>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</si>
  <si>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</si>
  <si>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</si>
  <si>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</si>
  <si>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</si>
  <si>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</si>
  <si>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</si>
  <si>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</si>
  <si>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</si>
  <si>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</si>
  <si>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</si>
  <si>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</si>
  <si>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</si>
  <si>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</si>
  <si>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</si>
  <si>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</si>
  <si>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</si>
  <si>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</si>
  <si>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</si>
  <si>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</si>
  <si>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</si>
  <si>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</si>
  <si>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</si>
  <si>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</si>
  <si>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</si>
  <si>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</si>
  <si>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</si>
  <si>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</si>
  <si>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</si>
  <si>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</si>
  <si>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</si>
  <si>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</si>
  <si>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</si>
  <si>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</si>
  <si>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</si>
  <si>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</si>
  <si>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</si>
  <si>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</si>
  <si>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</si>
  <si>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</si>
  <si>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</si>
  <si>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</si>
  <si>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</si>
  <si>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</si>
  <si>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</si>
  <si>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</si>
  <si>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</si>
  <si>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</si>
  <si>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</si>
  <si>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</si>
  <si>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</si>
  <si>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</si>
  <si>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</si>
  <si>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</si>
  <si>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</si>
  <si>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</si>
  <si>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</si>
  <si>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</si>
  <si>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</si>
  <si>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</si>
  <si>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</si>
  <si>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</si>
  <si>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</si>
  <si>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</si>
  <si>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</si>
  <si>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</si>
  <si>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</si>
  <si>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</si>
  <si>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</si>
  <si>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</si>
  <si>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</si>
  <si>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</si>
  <si>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</si>
  <si>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</si>
  <si>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</si>
  <si>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</si>
  <si>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</si>
  <si>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</si>
  <si>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</si>
  <si>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</si>
  <si>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</si>
  <si>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</si>
  <si>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</si>
  <si>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</si>
  <si>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</si>
  <si>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</si>
  <si>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</si>
  <si>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</si>
  <si>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</si>
  <si>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</si>
  <si>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</si>
  <si>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</si>
  <si>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</si>
  <si>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</si>
  <si>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</si>
  <si>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</si>
  <si>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</si>
  <si>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</si>
  <si>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</si>
  <si>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</si>
  <si>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</si>
  <si>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</si>
  <si>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</si>
  <si>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</si>
  <si>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</si>
  <si>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</si>
  <si>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</si>
  <si>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</si>
  <si>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</si>
  <si>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</si>
  <si>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</si>
  <si>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</si>
  <si>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</si>
  <si>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</si>
  <si>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</si>
  <si>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</si>
  <si>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</si>
  <si>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</si>
  <si>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</si>
  <si>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</si>
  <si>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</si>
  <si>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</si>
  <si>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</si>
  <si>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</si>
  <si>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</si>
  <si>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</si>
  <si>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</si>
  <si>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</si>
  <si>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</si>
  <si>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</si>
  <si>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</si>
  <si>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</si>
  <si>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</si>
  <si>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</si>
  <si>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</si>
  <si>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</si>
  <si>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</si>
  <si>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</si>
  <si>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</si>
  <si>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</si>
  <si>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</si>
  <si>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</si>
  <si>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</si>
  <si>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</si>
  <si>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</si>
  <si>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</si>
  <si>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</si>
  <si>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</si>
  <si>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</si>
  <si>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</si>
  <si>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</si>
  <si>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</si>
  <si>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</si>
  <si>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</si>
  <si>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</si>
  <si>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</si>
  <si>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</si>
  <si>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</si>
  <si>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</si>
  <si>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</si>
  <si>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</si>
  <si>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</si>
  <si>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</si>
  <si>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</si>
  <si>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</si>
  <si>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</si>
  <si>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</si>
  <si>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</si>
  <si>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</si>
  <si>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</si>
  <si>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</si>
  <si>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</si>
  <si>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</si>
  <si>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</si>
  <si>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</si>
  <si>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</si>
  <si>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</si>
  <si>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</si>
  <si>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</si>
  <si>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</si>
  <si>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</si>
  <si>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</si>
  <si>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</si>
  <si>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</si>
  <si>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</si>
  <si>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</si>
  <si>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</si>
  <si>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</si>
  <si>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</si>
  <si>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</si>
  <si>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</si>
  <si>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</si>
  <si>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</si>
  <si>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</si>
  <si>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</si>
  <si>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</si>
  <si>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</si>
  <si>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</si>
  <si>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</si>
  <si>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</si>
  <si>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</si>
  <si>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</si>
  <si>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</si>
  <si>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</si>
  <si>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</si>
  <si>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</si>
  <si>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</si>
  <si>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</si>
  <si>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</si>
  <si>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</si>
  <si>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</si>
  <si>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</si>
  <si>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</si>
  <si>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</si>
  <si>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</si>
  <si>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</si>
  <si>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</si>
  <si>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</si>
  <si>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</si>
  <si>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</si>
  <si>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</si>
  <si>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</si>
  <si>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</si>
  <si>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</si>
  <si>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</si>
  <si>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</si>
  <si>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</si>
  <si>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</si>
  <si>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</si>
  <si>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</si>
  <si>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</si>
  <si>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</si>
  <si>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</si>
  <si>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</si>
  <si>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</si>
  <si>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</si>
  <si>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</si>
  <si>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</si>
  <si>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</si>
  <si>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</si>
  <si>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</si>
  <si>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</si>
  <si>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</si>
  <si>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</si>
  <si>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</si>
  <si>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</si>
  <si>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</si>
  <si>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</si>
  <si>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</si>
  <si>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</si>
  <si>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</si>
  <si>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</si>
  <si>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</si>
  <si>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</si>
  <si>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</si>
  <si>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</si>
  <si>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</si>
  <si>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</si>
  <si>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</si>
  <si>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</si>
  <si>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</si>
  <si>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</si>
  <si>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</si>
  <si>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</si>
  <si>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</si>
  <si>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</si>
  <si>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</si>
  <si>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</si>
  <si>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</si>
  <si>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</si>
  <si>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</si>
  <si>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</si>
  <si>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</si>
  <si>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</si>
  <si>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</si>
  <si>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</si>
  <si>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</si>
  <si>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</si>
  <si>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</si>
  <si>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</si>
  <si>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</si>
  <si>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</si>
  <si>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</si>
  <si>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</si>
  <si>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</si>
  <si>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</si>
  <si>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</si>
  <si>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</si>
  <si>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</si>
  <si>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</si>
  <si>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</si>
  <si>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</si>
  <si>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</si>
  <si>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</si>
  <si>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</si>
  <si>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</si>
  <si>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</si>
  <si>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</si>
  <si>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</si>
  <si>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</si>
  <si>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</si>
  <si>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</si>
  <si>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</si>
  <si>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</si>
  <si>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</si>
  <si>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</si>
  <si>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</si>
  <si>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</si>
  <si>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</si>
  <si>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</si>
  <si>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</si>
  <si>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</si>
  <si>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</si>
  <si>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</si>
  <si>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</si>
  <si>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</si>
  <si>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</si>
  <si>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</si>
  <si>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</si>
  <si>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</si>
  <si>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</si>
  <si>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</si>
  <si>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</si>
  <si>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</si>
  <si>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</si>
  <si>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</si>
  <si>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</si>
  <si>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</si>
  <si>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</si>
  <si>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</si>
  <si>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</si>
  <si>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</si>
  <si>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</si>
  <si>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</si>
  <si>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</si>
  <si>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</si>
  <si>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</si>
  <si>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</si>
  <si>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</si>
  <si>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</si>
  <si>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</si>
  <si>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</si>
  <si>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</si>
  <si>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</si>
  <si>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</si>
  <si>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</si>
  <si>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</si>
  <si>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</si>
  <si>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</si>
  <si>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</si>
  <si>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</si>
  <si>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</si>
  <si>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</si>
  <si>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</si>
  <si>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</si>
  <si>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</si>
  <si>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</si>
  <si>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</si>
  <si>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</si>
  <si>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</si>
  <si>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</si>
  <si>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</si>
  <si>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</si>
  <si>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</si>
  <si>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</si>
  <si>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</si>
  <si>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</si>
  <si>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</si>
  <si>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</si>
  <si>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</si>
  <si>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</si>
  <si>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</si>
  <si>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</si>
  <si>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</si>
  <si>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</si>
  <si>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</si>
  <si>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</si>
  <si>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</si>
  <si>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</si>
  <si>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</si>
  <si>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</si>
  <si>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</si>
  <si>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</si>
  <si>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</si>
  <si>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</si>
  <si>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</si>
  <si>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</si>
  <si>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</si>
  <si>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</si>
  <si>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</si>
  <si>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</si>
  <si>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</si>
  <si>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</si>
  <si>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</si>
  <si>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</si>
  <si>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</si>
  <si>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</si>
  <si>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</si>
  <si>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</si>
  <si>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</si>
  <si>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</si>
  <si>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</si>
  <si>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</si>
  <si>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</si>
  <si>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</si>
  <si>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</si>
  <si>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</si>
  <si>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</si>
  <si>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</si>
  <si>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</si>
  <si>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</si>
  <si>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</si>
  <si>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</si>
  <si>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</si>
  <si>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</si>
  <si>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</si>
  <si>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</si>
  <si>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</si>
  <si>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</si>
  <si>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</si>
  <si>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</si>
  <si>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</si>
  <si>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</si>
  <si>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</si>
  <si>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</si>
  <si>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</si>
  <si>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</si>
  <si>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</si>
  <si>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</si>
  <si>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</si>
  <si>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</si>
  <si>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</si>
  <si>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</si>
  <si>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</si>
  <si>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</si>
  <si>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</si>
  <si>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</si>
  <si>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</si>
  <si>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</si>
  <si>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</si>
  <si>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</si>
  <si>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</si>
  <si>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</si>
  <si>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</si>
  <si>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</si>
  <si>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</si>
  <si>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</si>
  <si>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</si>
  <si>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</si>
  <si>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</si>
  <si>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</si>
  <si>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</si>
  <si>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</si>
  <si>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</si>
  <si>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</si>
  <si>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</si>
  <si>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</si>
  <si>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</si>
  <si>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</si>
  <si>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</si>
  <si>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</si>
  <si>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</si>
  <si>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</si>
  <si>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</si>
  <si>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</si>
  <si>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</si>
  <si>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</si>
  <si>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</si>
  <si>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</si>
  <si>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</si>
  <si>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</si>
  <si>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</si>
  <si>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</si>
  <si>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</si>
  <si>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</si>
  <si>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</si>
  <si>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</si>
  <si>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</si>
  <si>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</si>
  <si>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</si>
  <si>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</si>
  <si>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</si>
  <si>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</si>
  <si>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</si>
  <si>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</si>
  <si>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</si>
  <si>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</si>
  <si>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</si>
  <si>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</si>
  <si>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</si>
  <si>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</si>
  <si>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</si>
  <si>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</si>
  <si>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</si>
  <si>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</si>
  <si>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</si>
  <si>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</si>
  <si>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</si>
  <si>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</si>
  <si>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</si>
  <si>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</si>
  <si>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</si>
  <si>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</si>
  <si>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</si>
  <si>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</si>
  <si>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</si>
  <si>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</si>
  <si>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</si>
  <si>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</si>
  <si>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</si>
  <si>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</si>
  <si>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</si>
  <si>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</si>
  <si>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</si>
  <si>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</si>
  <si>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</si>
  <si>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</si>
  <si>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</si>
  <si>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</si>
  <si>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</si>
  <si>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</si>
  <si>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</si>
  <si>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</si>
  <si>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</si>
  <si>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</si>
  <si>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</si>
  <si>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</si>
  <si>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</si>
  <si>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</si>
  <si>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</si>
  <si>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</si>
  <si>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</si>
  <si>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</si>
  <si>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</si>
  <si>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</si>
  <si>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</si>
  <si>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</si>
  <si>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</si>
  <si>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</si>
  <si>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</si>
  <si>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</si>
  <si>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</si>
  <si>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</si>
  <si>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</si>
  <si>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</si>
  <si>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</si>
  <si>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</si>
  <si>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</si>
  <si>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</si>
  <si>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</si>
  <si>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</si>
  <si>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</si>
  <si>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</si>
  <si>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</si>
  <si>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</si>
  <si>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</si>
  <si>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</si>
  <si>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</si>
  <si>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</si>
  <si>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</si>
  <si>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</si>
  <si>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</si>
  <si>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</si>
  <si>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</si>
  <si>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</si>
  <si>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</si>
  <si>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</si>
  <si>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</si>
  <si>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</si>
  <si>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</si>
  <si>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</si>
  <si>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</si>
  <si>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</si>
  <si>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</si>
  <si>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</si>
  <si>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</si>
  <si>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</si>
  <si>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</si>
  <si>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</si>
  <si>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</si>
  <si>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</si>
  <si>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</si>
  <si>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</si>
  <si>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</si>
  <si>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</si>
  <si>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</si>
  <si>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</si>
  <si>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</si>
  <si>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</si>
  <si>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</si>
  <si>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</si>
  <si>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</si>
  <si>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</si>
  <si>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</si>
  <si>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</si>
  <si>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</si>
  <si>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</si>
  <si>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</si>
  <si>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</si>
  <si>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</si>
  <si>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</si>
  <si>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</si>
  <si>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</si>
  <si>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</si>
  <si>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</si>
  <si>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</si>
  <si>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</si>
  <si>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</si>
  <si>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</si>
  <si>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</si>
  <si>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</si>
  <si>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</si>
  <si>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</si>
  <si>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</si>
  <si>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</si>
  <si>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</si>
  <si>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</si>
  <si>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</si>
  <si>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</si>
  <si>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</si>
  <si>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</si>
  <si>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</si>
  <si>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</si>
  <si>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</si>
  <si>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</si>
  <si>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</si>
  <si>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</si>
  <si>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</si>
  <si>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</si>
  <si>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</si>
  <si>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</si>
  <si>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</si>
  <si>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</si>
  <si>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</si>
  <si>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</si>
  <si>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</si>
  <si>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</si>
  <si>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</si>
  <si>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</si>
  <si>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</si>
  <si>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</si>
  <si>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</si>
  <si>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</si>
  <si>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</si>
  <si>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</si>
  <si>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</si>
  <si>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</si>
  <si>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</si>
  <si>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</si>
  <si>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</si>
  <si>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</si>
  <si>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</si>
  <si>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</si>
  <si>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</si>
  <si>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</si>
  <si>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</si>
  <si>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</si>
  <si>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</si>
  <si>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</si>
  <si>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</si>
  <si>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</si>
  <si>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</si>
  <si>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</si>
  <si>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</si>
  <si>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</si>
  <si>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</si>
  <si>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</si>
  <si>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</si>
  <si>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</si>
  <si>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</si>
  <si>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</si>
  <si>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</si>
  <si>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</si>
  <si>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</si>
  <si>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</si>
  <si>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</si>
  <si>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</si>
  <si>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</si>
  <si>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</si>
  <si>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</si>
  <si>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</si>
  <si>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</si>
  <si>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</si>
  <si>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</si>
  <si>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</si>
  <si>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</si>
  <si>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</si>
  <si>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</si>
  <si>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</si>
  <si>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</si>
  <si>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</si>
  <si>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</si>
  <si>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</si>
  <si>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</si>
  <si>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</si>
  <si>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</si>
  <si>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</si>
  <si>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</si>
  <si>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</si>
  <si>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</si>
  <si>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</si>
  <si>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</si>
  <si>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</si>
  <si>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</si>
  <si>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</si>
  <si>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</si>
  <si>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</si>
  <si>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</si>
  <si>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</si>
  <si>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</si>
  <si>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</si>
  <si>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</si>
  <si>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</si>
  <si>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</si>
  <si>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</si>
  <si>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</si>
  <si>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</si>
  <si>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</si>
  <si>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</si>
  <si>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</si>
  <si>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</si>
  <si>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</si>
  <si>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</si>
  <si>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</si>
  <si>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</si>
  <si>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</si>
  <si>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</si>
  <si>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</si>
  <si>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</si>
  <si>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</si>
  <si>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</si>
  <si>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</si>
  <si>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</si>
  <si>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</si>
  <si>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</si>
  <si>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</si>
  <si>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</si>
  <si>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</si>
  <si>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</si>
  <si>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</si>
  <si>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</si>
  <si>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</si>
  <si>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</si>
  <si>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</si>
  <si>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</si>
  <si>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</si>
  <si>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</si>
  <si>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</si>
  <si>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</si>
  <si>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</si>
  <si>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</si>
  <si>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</si>
  <si>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</si>
  <si>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</si>
  <si>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</si>
  <si>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</si>
  <si>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</si>
  <si>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</si>
  <si>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</si>
  <si>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</si>
  <si>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</si>
  <si>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</si>
  <si>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</si>
  <si>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</si>
  <si>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</si>
  <si>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</si>
  <si>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</si>
  <si>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</si>
  <si>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</si>
  <si>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</si>
  <si>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</si>
  <si>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</si>
  <si>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</si>
  <si>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</si>
  <si>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</si>
  <si>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</si>
  <si>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</si>
  <si>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</si>
  <si>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</si>
  <si>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</si>
  <si>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</si>
  <si>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</si>
  <si>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</si>
  <si>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</si>
  <si>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</si>
  <si>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</si>
  <si>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</si>
  <si>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</si>
  <si>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</si>
  <si>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</si>
  <si>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</si>
  <si>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</si>
  <si>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</si>
  <si>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</si>
  <si>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</si>
  <si>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</si>
  <si>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</si>
  <si>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</si>
  <si>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</si>
  <si>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</si>
  <si>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</si>
  <si>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</si>
  <si>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</si>
  <si>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</si>
  <si>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</si>
  <si>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</si>
  <si>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</si>
  <si>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</si>
  <si>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</si>
  <si>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</si>
  <si>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</si>
  <si>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</si>
  <si>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</si>
  <si>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</si>
  <si>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</si>
  <si>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</si>
  <si>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</si>
  <si>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</si>
  <si>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</si>
  <si>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</si>
  <si>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</si>
  <si>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</si>
  <si>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</si>
  <si>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</si>
  <si>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</si>
  <si>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</si>
  <si>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</si>
  <si>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</si>
  <si>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</si>
  <si>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</si>
  <si>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</si>
  <si>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</si>
  <si>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</si>
  <si>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</si>
  <si>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</si>
  <si>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</si>
  <si>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</si>
  <si>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</si>
  <si>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</si>
  <si>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</si>
  <si>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</si>
  <si>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</si>
  <si>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</si>
  <si>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</si>
  <si>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</si>
  <si>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</si>
  <si>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</si>
  <si>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</si>
  <si>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</si>
  <si>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</si>
  <si>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</si>
  <si>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</si>
  <si>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</si>
  <si>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</si>
  <si>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</si>
  <si>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</si>
  <si>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</si>
  <si>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</si>
  <si>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</si>
  <si>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</si>
  <si>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</si>
  <si>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</si>
  <si>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</si>
  <si>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</si>
  <si>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</si>
  <si>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</si>
  <si>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</si>
  <si>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</si>
  <si>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</si>
  <si>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</si>
  <si>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</si>
  <si>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</si>
  <si>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</si>
  <si>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</si>
  <si>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</si>
  <si>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</si>
  <si>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</si>
  <si>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</si>
  <si>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</si>
  <si>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</si>
  <si>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</si>
  <si>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</si>
  <si>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</si>
  <si>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</si>
  <si>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</si>
  <si>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</si>
  <si>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</si>
  <si>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</si>
  <si>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</si>
  <si>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</si>
  <si>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</si>
  <si>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</si>
  <si>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</si>
  <si>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</si>
  <si>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</si>
  <si>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</si>
  <si>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</si>
  <si>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</si>
  <si>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</si>
  <si>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</si>
  <si>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</si>
  <si>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</si>
  <si>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</si>
  <si>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</si>
  <si>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</si>
  <si>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</si>
  <si>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</si>
  <si>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</si>
  <si>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</si>
  <si>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</si>
  <si>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</si>
  <si>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</si>
  <si>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</si>
  <si>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</si>
  <si>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</si>
  <si>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</si>
  <si>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</si>
  <si>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</si>
  <si>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</si>
  <si>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</si>
  <si>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</si>
  <si>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</si>
  <si>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</si>
  <si>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</si>
  <si>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</si>
  <si>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</si>
  <si>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</si>
  <si>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</si>
  <si>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</si>
  <si>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</si>
  <si>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</si>
  <si>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</si>
  <si>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</si>
  <si>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</si>
  <si>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</si>
  <si>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</si>
  <si>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</si>
  <si>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</si>
  <si>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</si>
  <si>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</si>
  <si>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</si>
  <si>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</si>
  <si>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</si>
  <si>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</si>
  <si>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</si>
  <si>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</si>
  <si>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</si>
  <si>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</si>
  <si>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</si>
  <si>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</si>
  <si>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</si>
  <si>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</si>
  <si>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</si>
  <si>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</si>
  <si>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</si>
  <si>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</si>
  <si>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</si>
  <si>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</si>
  <si>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</si>
  <si>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</si>
  <si>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</si>
  <si>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</si>
  <si>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</si>
  <si>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</si>
  <si>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</si>
  <si>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</si>
  <si>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</si>
  <si>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</si>
  <si>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</si>
  <si>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</si>
  <si>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</si>
  <si>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</si>
  <si>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</si>
  <si>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</si>
  <si>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</si>
  <si>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</si>
  <si>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</si>
  <si>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</si>
  <si>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</si>
  <si>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</si>
  <si>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</si>
  <si>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</si>
  <si>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</si>
  <si>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</si>
  <si>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</si>
  <si>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</si>
  <si>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</si>
  <si>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</si>
  <si>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</si>
  <si>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</si>
  <si>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</si>
  <si>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</si>
  <si>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</si>
  <si>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</si>
  <si>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</si>
  <si>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</si>
  <si>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</si>
  <si>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</si>
  <si>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</si>
  <si>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</si>
  <si>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</si>
  <si>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</si>
  <si>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</si>
  <si>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</si>
  <si>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</si>
  <si>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</si>
  <si>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</si>
  <si>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</si>
  <si>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</si>
  <si>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</si>
  <si>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</si>
  <si>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</si>
  <si>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</si>
  <si>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</si>
  <si>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</si>
  <si>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</si>
  <si>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</si>
  <si>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</si>
  <si>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</si>
  <si>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</si>
  <si>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</si>
  <si>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</si>
  <si>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</si>
  <si>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</si>
  <si>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</si>
  <si>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</si>
  <si>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</si>
  <si>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</si>
  <si>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</si>
  <si>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</si>
  <si>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</si>
  <si>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</si>
  <si>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</si>
  <si>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</si>
  <si>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</si>
  <si>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</si>
  <si>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</si>
  <si>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</si>
  <si>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</si>
  <si>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</si>
  <si>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</si>
  <si>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</si>
  <si>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</si>
  <si>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</si>
  <si>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</si>
  <si>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</si>
  <si>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</si>
  <si>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</si>
  <si>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</si>
  <si>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</si>
  <si>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</si>
  <si>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</si>
  <si>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</si>
  <si>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</si>
  <si>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</si>
  <si>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</si>
  <si>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</si>
  <si>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</si>
  <si>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</si>
  <si>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</si>
  <si>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</si>
  <si>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</si>
  <si>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</si>
  <si>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</si>
  <si>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</si>
  <si>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</si>
  <si>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</si>
  <si>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</si>
  <si>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</si>
  <si>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</si>
  <si>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</si>
  <si>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</si>
  <si>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</si>
  <si>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</si>
  <si>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</si>
  <si>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</si>
  <si>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</si>
  <si>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</si>
  <si>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</si>
  <si>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</si>
  <si>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</si>
  <si>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</si>
  <si>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</si>
  <si>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</si>
  <si>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</si>
  <si>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</si>
  <si>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</si>
  <si>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</si>
  <si>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</si>
  <si>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</si>
  <si>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</si>
  <si>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</si>
  <si>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</si>
  <si>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</si>
  <si>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</si>
  <si>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</si>
  <si>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</si>
  <si>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</si>
  <si>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</si>
  <si>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</si>
  <si>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</si>
  <si>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</si>
  <si>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</si>
  <si>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</si>
  <si>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</si>
  <si>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</si>
  <si>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</si>
  <si>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</si>
  <si>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</si>
  <si>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</si>
  <si>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</si>
  <si>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</si>
  <si>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</si>
  <si>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</si>
  <si>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</si>
  <si>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</si>
  <si>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</si>
  <si>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</si>
  <si>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</si>
  <si>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</si>
  <si>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</si>
  <si>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</si>
  <si>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</si>
  <si>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</si>
  <si>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</si>
  <si>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</si>
  <si>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</si>
  <si>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</si>
  <si>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</si>
  <si>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</si>
  <si>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</si>
  <si>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</si>
  <si>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</si>
  <si>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</si>
  <si>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</si>
  <si>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</si>
  <si>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</si>
  <si>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</si>
  <si>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</si>
  <si>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</si>
  <si>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</si>
  <si>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</si>
  <si>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</si>
  <si>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</si>
  <si>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</si>
  <si>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</si>
  <si>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</si>
  <si>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</si>
  <si>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</si>
  <si>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</si>
  <si>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</si>
  <si>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</si>
  <si>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</si>
  <si>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</si>
  <si>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</si>
  <si>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</si>
  <si>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</si>
  <si>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</si>
  <si>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</si>
  <si>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</si>
  <si>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</si>
  <si>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</si>
  <si>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</si>
  <si>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</si>
  <si>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</si>
  <si>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</si>
  <si>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</si>
  <si>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</si>
  <si>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</si>
  <si>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</si>
  <si>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</si>
  <si>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</si>
  <si>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</si>
  <si>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</si>
  <si>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</si>
  <si>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</si>
  <si>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</si>
  <si>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</si>
  <si>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</si>
  <si>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</si>
  <si>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</si>
  <si>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</si>
  <si>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</si>
  <si>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</si>
  <si>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</si>
  <si>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</si>
  <si>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</si>
  <si>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</si>
  <si>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</si>
  <si>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</si>
  <si>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</si>
  <si>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</si>
  <si>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</si>
  <si>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</si>
  <si>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</si>
  <si>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</si>
  <si>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</si>
  <si>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</si>
  <si>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</si>
  <si>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</si>
  <si>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</si>
  <si>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</si>
  <si>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</si>
  <si>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</si>
  <si>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</si>
  <si>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</si>
  <si>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</si>
  <si>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</si>
  <si>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</si>
  <si>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</si>
  <si>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</si>
  <si>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</si>
  <si>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</si>
  <si>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</si>
  <si>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</si>
  <si>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</si>
  <si>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</si>
  <si>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</si>
  <si>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</si>
  <si>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</si>
  <si>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</si>
  <si>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</si>
  <si>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</si>
  <si>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</si>
  <si>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</si>
  <si>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</si>
  <si>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</si>
  <si>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</si>
  <si>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</si>
  <si>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</si>
  <si>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</si>
  <si>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</si>
  <si>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</si>
  <si>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</si>
  <si>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</si>
  <si>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</si>
  <si>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</si>
  <si>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</si>
  <si>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</si>
  <si>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</si>
  <si>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</si>
  <si>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</si>
  <si>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</si>
  <si>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</si>
  <si>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</si>
  <si>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</si>
  <si>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</si>
  <si>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</si>
  <si>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</si>
  <si>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</si>
  <si>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</si>
  <si>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</si>
  <si>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</si>
  <si>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</si>
  <si>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</si>
  <si>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</si>
  <si>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</si>
  <si>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</si>
  <si>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</si>
  <si>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</si>
  <si>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</si>
  <si>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</si>
  <si>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</si>
  <si>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</si>
  <si>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</si>
  <si>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</si>
  <si>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</si>
  <si>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</si>
  <si>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</si>
  <si>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</si>
  <si>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</si>
  <si>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</si>
  <si>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</si>
  <si>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</si>
  <si>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</si>
  <si>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</si>
  <si>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</si>
  <si>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</si>
  <si>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</si>
  <si>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</si>
  <si>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</si>
  <si>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</si>
  <si>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</si>
  <si>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</si>
  <si>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</si>
  <si>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</si>
  <si>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</si>
  <si>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</si>
  <si>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</si>
  <si>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</si>
  <si>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</si>
  <si>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</si>
  <si>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</si>
  <si>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</si>
  <si>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</si>
  <si>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</si>
  <si>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</si>
  <si>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</si>
  <si>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</si>
  <si>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</si>
  <si>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</si>
  <si>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</si>
  <si>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</si>
  <si>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</si>
  <si>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</si>
  <si>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</si>
  <si>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</si>
  <si>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</si>
  <si>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</si>
  <si>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</si>
  <si>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</si>
  <si>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</si>
  <si>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</si>
  <si>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</si>
  <si>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</si>
  <si>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</si>
  <si>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</si>
  <si>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</si>
  <si>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</si>
  <si>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</si>
  <si>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</si>
  <si>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</si>
  <si>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</si>
  <si>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</si>
  <si>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</si>
  <si>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</si>
  <si>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</si>
  <si>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</si>
  <si>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</si>
  <si>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</si>
  <si>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</si>
  <si>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</si>
  <si>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</si>
  <si>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</si>
  <si>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</si>
  <si>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</si>
  <si>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</si>
  <si>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</si>
  <si>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</si>
  <si>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</si>
  <si>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</si>
  <si>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</si>
  <si>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</si>
  <si>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</si>
  <si>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</si>
  <si>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</si>
  <si>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</si>
  <si>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</si>
  <si>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</si>
  <si>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</si>
  <si>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</si>
  <si>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</si>
  <si>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</si>
  <si>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</si>
  <si>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</si>
  <si>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</si>
  <si>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</si>
  <si>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</si>
  <si>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</si>
  <si>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</si>
  <si>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</si>
  <si>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</si>
  <si>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</si>
  <si>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</si>
  <si>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</si>
  <si>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</si>
  <si>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</si>
  <si>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</si>
  <si>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</si>
  <si>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</si>
  <si>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</si>
  <si>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</si>
  <si>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</si>
  <si>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</si>
  <si>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</si>
  <si>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</si>
  <si>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</si>
  <si>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</si>
  <si>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</si>
  <si>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</si>
  <si>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</si>
  <si>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</si>
  <si>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</si>
  <si>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</si>
  <si>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</si>
  <si>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</si>
  <si>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</si>
  <si>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</si>
  <si>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</si>
  <si>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</si>
  <si>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</si>
  <si>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</si>
  <si>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</si>
  <si>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</si>
  <si>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</si>
  <si>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</si>
  <si>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</si>
  <si>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</si>
  <si>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</si>
  <si>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</si>
  <si>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</si>
  <si>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</si>
  <si>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</si>
  <si>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</si>
  <si>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</si>
  <si>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</si>
  <si>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</si>
  <si>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</si>
  <si>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</si>
  <si>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</si>
  <si>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</si>
  <si>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</si>
  <si>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</si>
  <si>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</si>
  <si>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</si>
  <si>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</si>
  <si>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</si>
  <si>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</si>
  <si>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</si>
  <si>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</si>
  <si>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</si>
  <si>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</si>
  <si>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</si>
  <si>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</si>
  <si>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</si>
  <si>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</si>
  <si>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</si>
  <si>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</si>
  <si>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</si>
  <si>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</si>
  <si>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</si>
  <si>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</si>
  <si>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</si>
  <si>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</si>
  <si>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</si>
  <si>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</si>
  <si>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</si>
  <si>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</si>
  <si>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</si>
  <si>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</si>
  <si>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</si>
  <si>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</si>
  <si>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</si>
  <si>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</si>
  <si>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</si>
  <si>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</si>
  <si>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</si>
  <si>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</si>
  <si>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</si>
  <si>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</si>
  <si>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</si>
  <si>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</si>
  <si>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</si>
  <si>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</si>
  <si>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</si>
  <si>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</si>
  <si>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</si>
  <si>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</si>
  <si>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</si>
  <si>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</si>
  <si>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</si>
  <si>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</si>
  <si>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</si>
  <si>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</si>
  <si>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</si>
  <si>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</si>
  <si>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</si>
  <si>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</si>
  <si>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</si>
  <si>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</si>
  <si>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</si>
  <si>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</si>
  <si>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</si>
  <si>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</si>
  <si>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</si>
  <si>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</si>
  <si>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</si>
  <si>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</si>
  <si>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</si>
  <si>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</si>
  <si>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</si>
  <si>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</si>
  <si>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</si>
  <si>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</si>
  <si>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</si>
  <si>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</si>
  <si>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</si>
  <si>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</si>
  <si>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</si>
  <si>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</si>
  <si>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</si>
  <si>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</si>
  <si>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</si>
  <si>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</si>
  <si>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</si>
  <si>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</si>
  <si>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</si>
  <si>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</si>
  <si>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</si>
  <si>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</si>
  <si>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</si>
  <si>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</si>
  <si>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</si>
  <si>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</si>
  <si>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</si>
  <si>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</si>
  <si>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</si>
  <si>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</si>
  <si>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</si>
  <si>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</si>
  <si>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</si>
  <si>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</si>
  <si>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</si>
  <si>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</si>
  <si>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</si>
  <si>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</si>
  <si>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</si>
  <si>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</si>
  <si>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</si>
  <si>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</si>
  <si>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</si>
  <si>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</si>
  <si>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</si>
  <si>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</si>
  <si>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</si>
  <si>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</si>
  <si>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</si>
  <si>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</si>
  <si>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</si>
  <si>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</si>
  <si>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</si>
  <si>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</si>
  <si>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</si>
  <si>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</si>
  <si>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</si>
  <si>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</si>
  <si>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</si>
  <si>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</si>
  <si>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</si>
  <si>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</si>
  <si>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</si>
  <si>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</si>
  <si>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</si>
  <si>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</si>
  <si>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</si>
  <si>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</si>
  <si>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</si>
  <si>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</si>
  <si>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</si>
  <si>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</si>
  <si>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</si>
  <si>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</si>
  <si>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</si>
  <si>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</si>
  <si>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</si>
  <si>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</si>
  <si>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</si>
  <si>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</si>
  <si>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</si>
  <si>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</si>
  <si>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</si>
  <si>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</si>
  <si>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</si>
  <si>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</si>
  <si>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</si>
  <si>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</si>
  <si>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</si>
  <si>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</si>
  <si>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</si>
  <si>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</si>
  <si>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</si>
  <si>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</si>
  <si>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</si>
  <si>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</si>
  <si>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</si>
  <si>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</si>
  <si>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</si>
  <si>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</si>
  <si>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</si>
  <si>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</si>
  <si>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</si>
  <si>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</si>
  <si>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</si>
  <si>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</si>
  <si>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</si>
  <si>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</si>
  <si>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</si>
  <si>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</si>
  <si>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</si>
  <si>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</si>
  <si>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</si>
  <si>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</si>
  <si>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</si>
  <si>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</si>
  <si>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</si>
  <si>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</si>
  <si>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</si>
  <si>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</si>
  <si>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</si>
  <si>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</si>
  <si>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</si>
  <si>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</si>
  <si>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</si>
  <si>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</si>
  <si>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</si>
  <si>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</si>
  <si>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</si>
  <si>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</si>
  <si>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</si>
  <si>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</si>
  <si>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</si>
  <si>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</si>
  <si>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</si>
  <si>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</si>
  <si>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</si>
  <si>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</si>
  <si>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</si>
  <si>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</si>
  <si>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</si>
  <si>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</si>
  <si>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</si>
  <si>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</si>
  <si>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</si>
  <si>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</si>
  <si>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</si>
  <si>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</si>
  <si>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</si>
  <si>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</si>
  <si>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</si>
  <si>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</si>
  <si>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</si>
  <si>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</si>
  <si>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</si>
  <si>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</si>
  <si>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</si>
  <si>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</si>
  <si>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</si>
  <si>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</si>
  <si>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</si>
  <si>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</si>
  <si>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</si>
  <si>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</si>
  <si>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</si>
  <si>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</si>
  <si>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</si>
  <si>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</si>
  <si>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</si>
  <si>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</si>
  <si>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</si>
  <si>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</si>
  <si>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</si>
  <si>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</si>
  <si>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</si>
  <si>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</si>
  <si>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</si>
  <si>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</si>
  <si>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</si>
  <si>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</si>
  <si>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</si>
  <si>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</si>
  <si>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</si>
  <si>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</si>
  <si>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</si>
  <si>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</si>
  <si>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</si>
  <si>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</si>
  <si>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</si>
  <si>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</si>
  <si>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</si>
  <si>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</si>
  <si>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</si>
  <si>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</si>
  <si>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</si>
  <si>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</si>
  <si>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</si>
  <si>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</si>
  <si>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</si>
  <si>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</si>
  <si>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</si>
  <si>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</si>
  <si>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</si>
  <si>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</si>
  <si>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</si>
  <si>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</si>
  <si>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</si>
  <si>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</si>
  <si>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</si>
  <si>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</si>
  <si>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</si>
  <si>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</si>
  <si>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</si>
  <si>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</si>
  <si>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</si>
  <si>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</si>
  <si>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</si>
  <si>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</si>
  <si>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</si>
  <si>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</si>
  <si>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</si>
  <si>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</si>
  <si>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</si>
  <si>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</si>
  <si>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</si>
  <si>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</si>
  <si>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</si>
  <si>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</si>
  <si>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</si>
  <si>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</si>
  <si>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</si>
  <si>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</si>
  <si>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</si>
  <si>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</si>
  <si>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</si>
  <si>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</si>
  <si>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</si>
  <si>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</si>
  <si>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</si>
  <si>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</si>
  <si>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</si>
  <si>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</si>
  <si>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</si>
  <si>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</si>
  <si>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</si>
  <si>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</si>
  <si>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</si>
  <si>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</si>
  <si>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</si>
  <si>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</si>
  <si>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</si>
  <si>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</si>
  <si>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</si>
  <si>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</si>
  <si>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</si>
  <si>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</si>
  <si>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</si>
  <si>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</si>
  <si>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</si>
  <si>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</si>
  <si>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</si>
  <si>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</si>
  <si>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</si>
  <si>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</si>
  <si>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</si>
  <si>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</si>
  <si>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</si>
  <si>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</si>
  <si>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</si>
  <si>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</si>
  <si>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</si>
  <si>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</si>
  <si>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</si>
  <si>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</si>
  <si>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</si>
  <si>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</si>
  <si>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</si>
  <si>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</si>
  <si>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</si>
  <si>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</si>
  <si>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</si>
  <si>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</si>
  <si>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</si>
  <si>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</si>
  <si>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</si>
  <si>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</si>
  <si>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</si>
  <si>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</si>
  <si>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</si>
  <si>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</si>
  <si>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</si>
  <si>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</si>
  <si>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</si>
  <si>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</si>
  <si>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</si>
  <si>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</si>
  <si>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</si>
  <si>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</si>
  <si>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</si>
  <si>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</si>
  <si>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</si>
  <si>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</si>
  <si>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</si>
  <si>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</si>
  <si>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</si>
  <si>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</si>
  <si>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</si>
  <si>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</si>
  <si>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</si>
  <si>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</si>
  <si>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</si>
  <si>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</si>
  <si>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</si>
  <si>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</si>
  <si>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</si>
  <si>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</si>
  <si>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</si>
  <si>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</si>
  <si>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</si>
  <si>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</si>
  <si>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</si>
  <si>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</si>
  <si>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</si>
  <si>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</si>
  <si>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</si>
  <si>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</si>
  <si>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</si>
  <si>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</si>
  <si>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</si>
  <si>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</si>
  <si>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</si>
  <si>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</si>
  <si>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</si>
  <si>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</si>
  <si>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</si>
  <si>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</si>
  <si>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</si>
  <si>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</si>
  <si>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</si>
  <si>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</si>
  <si>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</si>
  <si>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</si>
  <si>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</si>
  <si>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</si>
  <si>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</si>
  <si>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</si>
  <si>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</si>
  <si>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</si>
  <si>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</si>
  <si>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</si>
  <si>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</si>
  <si>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</si>
  <si>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</si>
  <si>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</si>
  <si>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</si>
  <si>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</si>
  <si>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</si>
  <si>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</si>
  <si>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</si>
  <si>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</si>
  <si>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</si>
  <si>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</si>
  <si>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</si>
  <si>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</si>
  <si>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</si>
  <si>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</si>
  <si>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</si>
  <si>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</si>
  <si>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</si>
  <si>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</si>
  <si>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</si>
  <si>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</si>
  <si>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</si>
  <si>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</si>
  <si>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</si>
  <si>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</si>
  <si>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</si>
  <si>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</si>
  <si>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</si>
  <si>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</si>
  <si>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</si>
  <si>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</si>
  <si>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</si>
  <si>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</si>
  <si>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</si>
  <si>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</si>
  <si>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</si>
  <si>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</si>
  <si>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</si>
  <si>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</si>
  <si>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</si>
  <si>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</si>
  <si>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</si>
  <si>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</si>
  <si>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</si>
  <si>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</si>
  <si>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</si>
  <si>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</si>
  <si>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</si>
  <si>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</si>
  <si>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</si>
  <si>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</si>
  <si>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</si>
  <si>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</si>
  <si>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</si>
  <si>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</si>
  <si>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</si>
  <si>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</si>
  <si>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</si>
  <si>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</si>
  <si>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</si>
  <si>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</si>
  <si>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</si>
  <si>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</si>
  <si>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</si>
  <si>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</si>
  <si>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</si>
  <si>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</si>
  <si>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</si>
  <si>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</si>
  <si>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</si>
  <si>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</si>
  <si>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</si>
  <si>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</si>
  <si>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</si>
  <si>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</si>
  <si>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</si>
  <si>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</si>
  <si>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</si>
  <si>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</si>
  <si>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</si>
  <si>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</si>
  <si>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</si>
  <si>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</si>
  <si>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</si>
  <si>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</si>
  <si>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</si>
  <si>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</si>
  <si>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</si>
  <si>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</si>
  <si>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</si>
  <si>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</si>
  <si>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</si>
  <si>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</si>
  <si>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</si>
  <si>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</si>
  <si>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</si>
  <si>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</si>
  <si>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</si>
  <si>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</si>
  <si>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</si>
  <si>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</si>
  <si>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</si>
  <si>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</si>
  <si>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</si>
  <si>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</si>
  <si>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</si>
  <si>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</si>
  <si>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</si>
  <si>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</si>
  <si>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</si>
  <si>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</si>
  <si>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</si>
  <si>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</si>
  <si>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</si>
  <si>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</si>
  <si>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</si>
  <si>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</si>
  <si>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</si>
  <si>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</si>
  <si>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</si>
  <si>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</si>
  <si>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</si>
  <si>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</si>
  <si>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</si>
  <si>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</si>
  <si>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</si>
  <si>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</si>
  <si>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</si>
  <si>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</si>
  <si>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</si>
  <si>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</si>
  <si>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</si>
  <si>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</si>
  <si>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</si>
  <si>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</si>
  <si>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</si>
  <si>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</si>
  <si>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</si>
  <si>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</si>
  <si>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</si>
  <si>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</si>
  <si>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</si>
  <si>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</si>
  <si>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</si>
  <si>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</si>
  <si>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</si>
  <si>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</si>
  <si>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</si>
  <si>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</si>
  <si>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</si>
  <si>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</si>
  <si>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</si>
  <si>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</si>
  <si>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</si>
  <si>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</si>
  <si>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</si>
  <si>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</si>
  <si>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</si>
  <si>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</si>
  <si>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</si>
  <si>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</si>
  <si>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</si>
  <si>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</si>
  <si>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</si>
  <si>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</si>
  <si>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</si>
  <si>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</si>
  <si>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</si>
  <si>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</si>
  <si>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</si>
  <si>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</si>
  <si>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</si>
  <si>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</si>
  <si>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</si>
  <si>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</si>
  <si>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</si>
  <si>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</si>
  <si>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</si>
  <si>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</si>
  <si>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</si>
  <si>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</si>
  <si>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</si>
  <si>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</si>
  <si>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</si>
  <si>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</si>
  <si>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</si>
  <si>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</si>
  <si>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</si>
  <si>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</si>
  <si>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</si>
  <si>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</si>
  <si>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</si>
  <si>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</si>
  <si>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</si>
  <si>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</si>
  <si>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</si>
  <si>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</si>
  <si>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</si>
  <si>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</si>
  <si>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</si>
  <si>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</si>
  <si>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</si>
  <si>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</si>
  <si>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</si>
  <si>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</si>
  <si>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</si>
  <si>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</si>
  <si>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</si>
  <si>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</si>
  <si>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</si>
  <si>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</si>
  <si>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</si>
  <si>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</si>
  <si>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</si>
  <si>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</si>
  <si>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</si>
  <si>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</si>
  <si>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</si>
  <si>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</si>
  <si>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</si>
  <si>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</si>
  <si>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</si>
  <si>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</si>
  <si>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</si>
  <si>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</si>
  <si>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</si>
  <si>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</si>
  <si>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</si>
  <si>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</si>
  <si>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</si>
  <si>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</si>
  <si>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</si>
  <si>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</si>
  <si>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</si>
  <si>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</si>
  <si>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</si>
  <si>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</si>
  <si>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</si>
  <si>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</si>
  <si>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</si>
  <si>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</si>
  <si>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</si>
  <si>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</si>
  <si>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</si>
  <si>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</si>
  <si>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</si>
  <si>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</si>
  <si>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</si>
  <si>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</si>
  <si>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</si>
  <si>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</si>
  <si>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</si>
  <si>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</si>
  <si>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</si>
  <si>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</si>
  <si>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</si>
  <si>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</si>
  <si>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</si>
  <si>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</si>
  <si>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</si>
  <si>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</si>
  <si>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</si>
  <si>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</si>
  <si>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</si>
  <si>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</si>
  <si>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</si>
  <si>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</si>
  <si>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</si>
  <si>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</si>
  <si>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</si>
  <si>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</si>
  <si>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</si>
  <si>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</si>
  <si>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</si>
  <si>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</si>
  <si>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</si>
  <si>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</si>
  <si>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</si>
  <si>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</si>
  <si>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</si>
  <si>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</si>
  <si>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</si>
  <si>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</si>
  <si>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</si>
  <si>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</si>
  <si>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</si>
  <si>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</si>
  <si>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</si>
  <si>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</si>
  <si>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</si>
  <si>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</si>
  <si>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</si>
  <si>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</si>
  <si>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</si>
  <si>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</si>
  <si>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</si>
  <si>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</si>
  <si>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</si>
  <si>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</si>
  <si>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</si>
  <si>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</si>
  <si>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</si>
  <si>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</si>
  <si>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</si>
  <si>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</si>
  <si>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</si>
  <si>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</si>
  <si>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</si>
  <si>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</si>
  <si>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</si>
  <si>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</si>
  <si>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</si>
  <si>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</si>
  <si>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</si>
  <si>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</si>
  <si>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</si>
  <si>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</si>
  <si>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</si>
  <si>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</si>
  <si>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</si>
  <si>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</si>
  <si>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</si>
  <si>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</si>
  <si>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</si>
  <si>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</si>
  <si>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</si>
  <si>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</si>
  <si>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</si>
  <si>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</si>
  <si>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</si>
  <si>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</si>
  <si>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</si>
  <si>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</si>
  <si>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</si>
  <si>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</si>
  <si>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</si>
  <si>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</si>
  <si>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</si>
  <si>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</si>
  <si>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</si>
  <si>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</si>
  <si>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</si>
  <si>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</si>
  <si>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</si>
  <si>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</si>
  <si>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</si>
  <si>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</si>
  <si>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</si>
  <si>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</si>
  <si>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</si>
  <si>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</si>
  <si>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</si>
  <si>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</si>
  <si>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</si>
  <si>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</si>
  <si>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</si>
  <si>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</si>
  <si>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</si>
  <si>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</si>
  <si>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</si>
  <si>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</si>
  <si>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</si>
  <si>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</si>
  <si>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</si>
  <si>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</si>
  <si>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</si>
  <si>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</si>
  <si>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</si>
  <si>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</si>
  <si>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</si>
  <si>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</si>
  <si>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</si>
  <si>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</si>
  <si>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</si>
  <si>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</si>
  <si>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</si>
  <si>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</si>
  <si>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</si>
  <si>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</si>
  <si>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</si>
  <si>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</si>
  <si>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</si>
  <si>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</si>
  <si>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</si>
  <si>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</si>
  <si>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</si>
  <si>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</si>
  <si>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</si>
  <si>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</si>
  <si>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</si>
  <si>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</si>
  <si>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</si>
  <si>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</si>
  <si>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</si>
  <si>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</si>
  <si>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</si>
  <si>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</si>
  <si>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</si>
  <si>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</si>
  <si>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</si>
  <si>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</si>
  <si>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</si>
  <si>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</si>
  <si>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</si>
  <si>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</si>
  <si>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</si>
  <si>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</si>
  <si>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</si>
  <si>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</si>
  <si>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</si>
  <si>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</si>
  <si>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</si>
  <si>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</si>
  <si>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</si>
  <si>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</si>
  <si>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</si>
  <si>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</si>
  <si>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</si>
  <si>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</si>
  <si>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</si>
  <si>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</si>
  <si>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</si>
  <si>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</si>
  <si>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</si>
  <si>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</si>
  <si>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</si>
  <si>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</si>
  <si>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</si>
  <si>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</si>
  <si>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</si>
  <si>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</si>
  <si>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</si>
  <si>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</si>
  <si>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</si>
  <si>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</si>
  <si>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</si>
  <si>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</si>
  <si>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</si>
  <si>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</si>
  <si>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</si>
  <si>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</si>
  <si>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</si>
  <si>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</si>
  <si>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</si>
  <si>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</si>
  <si>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</si>
  <si>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</si>
  <si>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</si>
  <si>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</si>
  <si>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</si>
  <si>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</si>
  <si>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</si>
  <si>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</si>
  <si>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</si>
  <si>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</si>
  <si>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</si>
  <si>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</si>
  <si>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</si>
  <si>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</si>
  <si>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</si>
  <si>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</si>
  <si>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</si>
  <si>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</si>
  <si>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</si>
  <si>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</si>
  <si>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</si>
  <si>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</si>
  <si>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</si>
  <si>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</si>
  <si>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</si>
  <si>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</si>
  <si>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</si>
  <si>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</si>
  <si>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</si>
  <si>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</si>
  <si>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</si>
  <si>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</si>
  <si>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</si>
  <si>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</si>
  <si>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</si>
  <si>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</si>
  <si>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</si>
  <si>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</si>
  <si>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</si>
  <si>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</si>
  <si>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</si>
  <si>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</si>
  <si>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</si>
  <si>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</si>
  <si>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</si>
  <si>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</si>
  <si>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</si>
  <si>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</si>
  <si>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</si>
  <si>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</si>
  <si>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</si>
  <si>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</si>
  <si>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</si>
  <si>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</si>
  <si>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</si>
  <si>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</si>
  <si>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</si>
  <si>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</si>
  <si>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</si>
  <si>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</si>
  <si>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</si>
  <si>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</si>
  <si>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</si>
  <si>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</si>
  <si>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</si>
  <si>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</si>
  <si>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</si>
  <si>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</si>
  <si>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</si>
  <si>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</si>
  <si>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</si>
  <si>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</si>
  <si>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</si>
  <si>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</si>
  <si>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</si>
  <si>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</si>
  <si>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</si>
  <si>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</si>
  <si>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</si>
  <si>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</si>
  <si>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</si>
  <si>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</si>
  <si>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</si>
  <si>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</si>
  <si>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</si>
  <si>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</si>
  <si>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</si>
  <si>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</si>
  <si>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</si>
  <si>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</si>
  <si>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</si>
  <si>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</si>
  <si>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</si>
  <si>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</si>
  <si>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</si>
  <si>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</si>
  <si>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</si>
  <si>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</si>
  <si>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</si>
  <si>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</si>
  <si>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</si>
  <si>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</si>
  <si>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</si>
  <si>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</si>
  <si>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</si>
  <si>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</si>
  <si>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</si>
  <si>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</si>
  <si>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</si>
  <si>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</si>
  <si>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</si>
  <si>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</si>
  <si>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</si>
  <si>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</si>
  <si>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</si>
  <si>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</si>
  <si>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</si>
  <si>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</si>
  <si>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</si>
  <si>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</si>
  <si>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</si>
  <si>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</si>
  <si>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</si>
  <si>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</si>
  <si>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</si>
  <si>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</si>
  <si>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</si>
  <si>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</si>
  <si>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</si>
  <si>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</si>
  <si>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</si>
  <si>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</si>
  <si>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</si>
  <si>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</si>
  <si>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</si>
  <si>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</si>
  <si>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</si>
  <si>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</si>
  <si>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</si>
  <si>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</si>
  <si>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</si>
  <si>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</si>
  <si>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</si>
  <si>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</si>
  <si>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</si>
  <si>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</si>
  <si>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</si>
  <si>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</si>
  <si>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</si>
  <si>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</si>
  <si>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</si>
  <si>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</si>
  <si>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</si>
  <si>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</si>
  <si>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</si>
  <si>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</si>
  <si>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</si>
  <si>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</si>
  <si>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</si>
  <si>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</si>
  <si>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</si>
  <si>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</si>
  <si>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</si>
  <si>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</si>
  <si>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</si>
  <si>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</si>
  <si>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</si>
  <si>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</si>
  <si>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</si>
  <si>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</si>
  <si>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</si>
  <si>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</si>
  <si>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</si>
  <si>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</si>
  <si>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</si>
  <si>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</si>
  <si>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</si>
  <si>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</si>
  <si>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</si>
  <si>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</si>
  <si>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</si>
  <si>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</si>
  <si>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</si>
  <si>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</si>
  <si>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</si>
  <si>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</si>
  <si>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</si>
  <si>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</si>
  <si>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</si>
  <si>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</si>
  <si>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</si>
  <si>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</si>
  <si>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</si>
  <si>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</si>
  <si>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</si>
  <si>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</si>
  <si>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</si>
  <si>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</si>
  <si>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</si>
  <si>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</si>
  <si>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</si>
  <si>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</si>
  <si>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</si>
  <si>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</si>
  <si>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</si>
  <si>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</si>
  <si>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</si>
  <si>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</si>
  <si>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</si>
  <si>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</si>
  <si>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</si>
  <si>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</si>
  <si>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</si>
  <si>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</si>
  <si>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</si>
  <si>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</si>
  <si>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</si>
  <si>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</si>
  <si>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</si>
  <si>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</si>
  <si>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</si>
  <si>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</si>
  <si>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</si>
  <si>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</si>
  <si>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</si>
  <si>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</si>
  <si>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</si>
  <si>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</si>
  <si>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</si>
  <si>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</si>
  <si>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</si>
  <si>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</si>
  <si>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</si>
  <si>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</si>
  <si>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</si>
  <si>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</si>
  <si>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</si>
  <si>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</si>
  <si>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</si>
  <si>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</si>
  <si>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</si>
  <si>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</si>
  <si>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</si>
  <si>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</si>
  <si>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</si>
  <si>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</si>
  <si>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</si>
  <si>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</si>
  <si>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</si>
  <si>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</si>
  <si>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</si>
  <si>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</si>
  <si>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</si>
  <si>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</si>
  <si>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</si>
  <si>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</si>
  <si>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</si>
  <si>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</si>
  <si>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</si>
  <si>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</si>
  <si>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</si>
  <si>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</si>
  <si>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</si>
  <si>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</si>
  <si>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</si>
  <si>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</si>
  <si>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</si>
  <si>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</si>
  <si>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</si>
  <si>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</si>
  <si>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</si>
  <si>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</si>
  <si>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</si>
  <si>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</si>
  <si>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</si>
  <si>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</si>
  <si>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</si>
  <si>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</si>
  <si>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</si>
  <si>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</si>
  <si>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</si>
  <si>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</si>
  <si>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</si>
  <si>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</si>
  <si>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</si>
  <si>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</si>
  <si>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</si>
  <si>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</si>
  <si>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</si>
  <si>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</si>
  <si>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</si>
  <si>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</si>
  <si>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</si>
  <si>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</si>
  <si>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</si>
  <si>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</si>
  <si>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</si>
  <si>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</si>
  <si>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</si>
  <si>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</si>
  <si>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</si>
  <si>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</si>
  <si>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</si>
  <si>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</si>
  <si>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</si>
  <si>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</si>
  <si>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</si>
  <si>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</si>
  <si>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</si>
  <si>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</si>
  <si>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</si>
  <si>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</si>
  <si>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</si>
  <si>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</si>
  <si>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</si>
  <si>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</si>
  <si>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</si>
  <si>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</si>
  <si>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</si>
  <si>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</si>
  <si>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</si>
  <si>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</si>
  <si>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</si>
  <si>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</si>
  <si>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</si>
  <si>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</si>
  <si>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</si>
  <si>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</si>
  <si>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</si>
  <si>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</si>
  <si>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</si>
  <si>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</si>
  <si>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</si>
  <si>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</si>
  <si>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</si>
  <si>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</si>
  <si>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</si>
  <si>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</si>
  <si>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</si>
  <si>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</si>
  <si>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</si>
  <si>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</si>
  <si>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</si>
  <si>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</si>
  <si>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</si>
  <si>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</si>
  <si>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</si>
  <si>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</si>
  <si>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</si>
  <si>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</si>
  <si>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</si>
  <si>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</si>
  <si>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</si>
  <si>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</si>
  <si>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</si>
  <si>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</si>
  <si>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</si>
  <si>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</si>
  <si>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</si>
  <si>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</si>
  <si>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</si>
  <si>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</si>
  <si>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</si>
  <si>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</si>
  <si>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</si>
  <si>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</si>
  <si>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</si>
  <si>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</si>
  <si>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</si>
  <si>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</si>
  <si>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</si>
  <si>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</si>
  <si>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</si>
  <si>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</si>
  <si>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</si>
  <si>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</si>
  <si>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</si>
  <si>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</si>
  <si>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</si>
  <si>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</si>
  <si>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</si>
  <si>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</si>
  <si>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</si>
  <si>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</si>
  <si>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</si>
  <si>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</si>
  <si>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</si>
  <si>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</si>
  <si>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</si>
  <si>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</si>
  <si>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</si>
  <si>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</si>
  <si>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</si>
  <si>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</si>
  <si>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</si>
  <si>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</si>
  <si>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</si>
  <si>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</si>
  <si>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</si>
  <si>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</si>
  <si>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</si>
  <si>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</si>
  <si>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</si>
  <si>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</si>
  <si>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</si>
  <si>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</si>
  <si>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</si>
  <si>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</si>
  <si>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</si>
  <si>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</si>
  <si>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</si>
  <si>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</si>
  <si>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</si>
  <si>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</si>
  <si>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</si>
  <si>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</si>
  <si>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</si>
  <si>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</si>
  <si>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</si>
  <si>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</si>
  <si>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</si>
  <si>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</si>
  <si>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</si>
  <si>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</si>
  <si>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</si>
  <si>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</si>
  <si>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</si>
  <si>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</si>
  <si>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</si>
  <si>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</si>
  <si>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</si>
  <si>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</si>
  <si>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</si>
  <si>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</si>
  <si>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</si>
  <si>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</si>
  <si>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</si>
  <si>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</si>
  <si>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</si>
  <si>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</si>
  <si>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</si>
  <si>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</si>
  <si>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</si>
  <si>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</si>
  <si>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</si>
  <si>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</si>
  <si>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</si>
  <si>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</si>
  <si>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</si>
  <si>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</si>
  <si>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</si>
  <si>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</si>
  <si>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</si>
  <si>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</si>
  <si>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</si>
  <si>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</si>
  <si>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</si>
  <si>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</si>
  <si>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</si>
  <si>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</si>
  <si>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</si>
  <si>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</si>
  <si>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</si>
  <si>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</si>
  <si>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</si>
  <si>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</si>
  <si>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</si>
  <si>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</si>
  <si>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</si>
  <si>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</si>
  <si>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</si>
  <si>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</si>
  <si>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</si>
  <si>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</si>
  <si>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</si>
  <si>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</si>
  <si>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</si>
  <si>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</si>
  <si>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</si>
  <si>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</si>
  <si>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</si>
  <si>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</si>
  <si>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</si>
  <si>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</si>
  <si>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</si>
  <si>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</si>
  <si>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</si>
  <si>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</si>
  <si>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</si>
  <si>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</si>
  <si>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</si>
  <si>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</si>
  <si>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</si>
  <si>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</si>
  <si>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</si>
  <si>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</si>
  <si>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</si>
  <si>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</si>
  <si>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</si>
  <si>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</si>
  <si>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</si>
  <si>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</si>
  <si>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</si>
  <si>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</si>
  <si>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</si>
  <si>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</si>
  <si>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</si>
  <si>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</si>
  <si>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</si>
  <si>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</si>
  <si>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</si>
  <si>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</si>
  <si>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</si>
  <si>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</si>
  <si>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</si>
  <si>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</si>
  <si>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</si>
  <si>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</si>
  <si>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</si>
  <si>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</si>
  <si>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</si>
  <si>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</si>
  <si>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</si>
  <si>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</si>
  <si>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</si>
  <si>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</si>
  <si>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</si>
  <si>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</si>
  <si>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</si>
  <si>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</si>
  <si>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</si>
  <si>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</si>
  <si>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</si>
  <si>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</si>
  <si>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</si>
  <si>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</si>
  <si>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</si>
  <si>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</si>
  <si>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</si>
  <si>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</si>
  <si>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</si>
  <si>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</si>
  <si>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</si>
  <si>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</si>
  <si>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</si>
  <si>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</si>
  <si>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</si>
  <si>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</si>
  <si>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</si>
  <si>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</si>
  <si>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</si>
  <si>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</si>
  <si>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</si>
  <si>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</si>
  <si>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</si>
  <si>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</si>
  <si>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</si>
  <si>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</si>
  <si>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</si>
  <si>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</si>
  <si>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</si>
  <si>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</si>
  <si>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</si>
  <si>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</si>
  <si>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</si>
  <si>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</si>
  <si>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</si>
  <si>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</si>
  <si>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</si>
  <si>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</si>
  <si>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</si>
  <si>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</si>
  <si>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</si>
  <si>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</si>
  <si>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</si>
  <si>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</si>
  <si>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</si>
  <si>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</si>
  <si>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</si>
  <si>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</si>
  <si>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</si>
  <si>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</si>
  <si>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</si>
  <si>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</si>
  <si>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</si>
  <si>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</si>
  <si>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</si>
  <si>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</si>
  <si>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</si>
  <si>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</si>
  <si>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</si>
  <si>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</si>
  <si>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</si>
  <si>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</si>
  <si>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</si>
  <si>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</si>
  <si>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</si>
  <si>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</si>
  <si>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</si>
  <si>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</si>
  <si>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</si>
  <si>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</si>
  <si>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</si>
  <si>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</si>
  <si>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</si>
  <si>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</si>
  <si>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</si>
  <si>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</si>
  <si>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</si>
  <si>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</si>
  <si>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</si>
  <si>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</si>
  <si>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</si>
  <si>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</si>
  <si>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</si>
  <si>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</si>
  <si>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</si>
  <si>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</si>
  <si>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</si>
  <si>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</si>
  <si>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</si>
  <si>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</si>
  <si>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</si>
  <si>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</si>
  <si>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</si>
  <si>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</si>
  <si>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</si>
  <si>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</si>
  <si>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</si>
  <si>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</si>
  <si>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</si>
  <si>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</si>
  <si>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</si>
  <si>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</si>
  <si>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</si>
  <si>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</si>
  <si>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</si>
  <si>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</si>
  <si>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</si>
  <si>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</si>
  <si>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</si>
  <si>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</si>
  <si>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</si>
  <si>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</si>
  <si>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</si>
  <si>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</si>
  <si>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</si>
  <si>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</si>
  <si>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</si>
  <si>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</si>
  <si>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</si>
  <si>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</si>
  <si>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</si>
  <si>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</si>
  <si>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</si>
  <si>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</si>
  <si>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</si>
  <si>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</si>
  <si>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</si>
  <si>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</si>
  <si>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</si>
  <si>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</si>
  <si>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</si>
  <si>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</si>
  <si>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</si>
  <si>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</si>
  <si>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</si>
  <si>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</si>
  <si>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</si>
  <si>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</si>
  <si>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</si>
  <si>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</si>
  <si>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</si>
  <si>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</si>
  <si>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</si>
  <si>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</si>
  <si>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</si>
  <si>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</si>
  <si>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</si>
  <si>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</si>
  <si>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</si>
  <si>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</si>
  <si>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</si>
  <si>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</si>
  <si>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</si>
  <si>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</si>
  <si>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</si>
  <si>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</si>
  <si>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</si>
  <si>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</si>
  <si>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</si>
  <si>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</si>
  <si>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</si>
  <si>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</si>
  <si>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</si>
  <si>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</si>
  <si>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</si>
  <si>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</si>
  <si>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</si>
  <si>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</si>
  <si>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</si>
  <si>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</si>
  <si>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</si>
  <si>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</si>
  <si>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</si>
  <si>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</si>
  <si>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</si>
  <si>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</si>
  <si>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</si>
  <si>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</si>
  <si>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</si>
  <si>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</si>
  <si>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</si>
  <si>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</si>
  <si>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</si>
  <si>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</si>
  <si>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</si>
  <si>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</si>
  <si>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</si>
  <si>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</si>
  <si>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</si>
  <si>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</si>
  <si>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</si>
  <si>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</si>
  <si>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</si>
  <si>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</si>
  <si>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</si>
  <si>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</si>
  <si>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</si>
  <si>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</si>
  <si>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</si>
  <si>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</si>
  <si>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</si>
  <si>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</si>
  <si>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</si>
  <si>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</si>
  <si>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</si>
  <si>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</si>
  <si>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</si>
  <si>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</si>
  <si>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</si>
  <si>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</si>
  <si>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</si>
  <si>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</si>
  <si>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</si>
  <si>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</si>
  <si>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</si>
  <si>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</si>
  <si>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</si>
  <si>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</si>
  <si>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</si>
  <si>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</si>
  <si>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</si>
  <si>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</si>
  <si>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</si>
  <si>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</si>
  <si>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</si>
  <si>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</si>
  <si>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</si>
  <si>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</si>
  <si>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</si>
  <si>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</si>
  <si>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</si>
  <si>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</si>
  <si>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</si>
  <si>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</si>
  <si>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</si>
  <si>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</si>
  <si>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</si>
  <si>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</si>
  <si>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</si>
  <si>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</si>
  <si>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</si>
  <si>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</si>
  <si>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</si>
  <si>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</si>
  <si>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</si>
  <si>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</si>
  <si>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</si>
  <si>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</si>
  <si>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</si>
  <si>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</si>
  <si>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</si>
  <si>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</si>
  <si>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</si>
  <si>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</si>
  <si>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</si>
  <si>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</si>
  <si>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</si>
  <si>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</si>
  <si>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</si>
  <si>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</si>
  <si>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</si>
  <si>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</si>
  <si>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</si>
  <si>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</si>
  <si>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</si>
  <si>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</si>
  <si>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</si>
  <si>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</si>
  <si>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</si>
  <si>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</si>
  <si>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</si>
  <si>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</si>
  <si>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</si>
  <si>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</si>
  <si>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</si>
  <si>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</si>
  <si>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</si>
  <si>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</si>
  <si>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</si>
  <si>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</si>
  <si>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</si>
  <si>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</si>
  <si>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</si>
  <si>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</si>
  <si>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</si>
  <si>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</si>
  <si>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</si>
  <si>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</si>
  <si>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</si>
  <si>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</si>
  <si>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</si>
  <si>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</si>
  <si>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</si>
  <si>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</si>
  <si>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</si>
  <si>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</si>
  <si>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</si>
  <si>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</si>
  <si>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</si>
  <si>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</si>
  <si>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</si>
  <si>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</si>
  <si>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</si>
  <si>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</si>
  <si>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</si>
  <si>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</si>
  <si>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</si>
  <si>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</si>
  <si>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</si>
  <si>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</si>
  <si>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</si>
  <si>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</si>
  <si>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</si>
  <si>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</si>
  <si>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</si>
  <si>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</si>
  <si>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</si>
  <si>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</si>
  <si>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</si>
  <si>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</si>
  <si>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</si>
  <si>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</si>
  <si>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</si>
  <si>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</si>
  <si>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</si>
  <si>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</si>
  <si>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</si>
  <si>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</si>
  <si>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</si>
  <si>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</si>
  <si>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</si>
  <si>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</si>
  <si>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</si>
  <si>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</si>
  <si>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</si>
  <si>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</si>
  <si>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</si>
  <si>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</si>
  <si>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</si>
  <si>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</si>
  <si>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</si>
  <si>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</si>
  <si>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</si>
  <si>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</si>
  <si>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</si>
  <si>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</si>
  <si>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</si>
  <si>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</si>
  <si>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</si>
  <si>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</si>
  <si>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</si>
  <si>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</si>
  <si>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</si>
  <si>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</si>
  <si>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</si>
  <si>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</si>
  <si>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</si>
  <si>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</si>
  <si>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</si>
  <si>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</si>
  <si>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</si>
  <si>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</si>
  <si>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</si>
  <si>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</si>
  <si>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</si>
  <si>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</si>
  <si>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</si>
  <si>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</si>
  <si>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</si>
  <si>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</si>
  <si>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</si>
  <si>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</si>
  <si>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</si>
  <si>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</si>
  <si>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</si>
  <si>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</si>
  <si>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</si>
  <si>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</si>
  <si>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</si>
  <si>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</si>
  <si>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</si>
  <si>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</si>
  <si>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</si>
  <si>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</si>
  <si>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</si>
  <si>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</si>
  <si>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</si>
  <si>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</si>
  <si>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</si>
  <si>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</si>
  <si>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</si>
  <si>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</si>
  <si>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</si>
  <si>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</si>
  <si>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</si>
  <si>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</si>
  <si>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</si>
  <si>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</si>
  <si>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</si>
  <si>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</si>
  <si>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</si>
  <si>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</si>
  <si>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</si>
  <si>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</si>
  <si>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</si>
  <si>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</si>
  <si>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</si>
  <si>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</si>
  <si>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</si>
  <si>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</si>
  <si>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</si>
  <si>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</si>
  <si>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</si>
  <si>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</si>
  <si>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</si>
  <si>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</si>
  <si>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</si>
  <si>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</si>
  <si>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</si>
  <si>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</si>
  <si>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</si>
  <si>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</si>
  <si>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</si>
  <si>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</si>
  <si>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</si>
  <si>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</si>
  <si>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</si>
  <si>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</si>
  <si>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</si>
  <si>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</si>
  <si>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</si>
  <si>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</si>
  <si>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</si>
  <si>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</si>
  <si>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</si>
  <si>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</si>
  <si>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</si>
  <si>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</si>
  <si>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</si>
  <si>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</si>
  <si>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</si>
  <si>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</si>
  <si>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</si>
  <si>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</si>
  <si>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</si>
  <si>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</si>
  <si>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</si>
  <si>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</si>
  <si>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</si>
  <si>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</si>
  <si>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</si>
  <si>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</si>
  <si>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</si>
  <si>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</si>
  <si>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</si>
  <si>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</si>
  <si>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</si>
  <si>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</si>
  <si>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</si>
  <si>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</si>
  <si>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</si>
  <si>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</si>
  <si>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</si>
  <si>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</si>
  <si>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</si>
  <si>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</si>
  <si>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</si>
  <si>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</si>
  <si>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</si>
  <si>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</si>
  <si>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</si>
  <si>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</si>
  <si>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</si>
  <si>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</si>
  <si>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</si>
  <si>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</si>
  <si>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</si>
  <si>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</si>
  <si>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</si>
  <si>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</si>
  <si>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</si>
  <si>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</si>
  <si>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</si>
  <si>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</si>
  <si>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</si>
  <si>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</si>
  <si>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</si>
  <si>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</si>
  <si>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</si>
  <si>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</si>
  <si>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</si>
  <si>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</si>
  <si>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</si>
  <si>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</si>
  <si>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</si>
  <si>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</si>
  <si>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</si>
  <si>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</si>
  <si>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</si>
  <si>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</si>
  <si>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</si>
  <si>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</si>
  <si>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</si>
  <si>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</si>
  <si>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</si>
  <si>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</si>
  <si>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</si>
  <si>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</si>
  <si>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</si>
  <si>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</si>
  <si>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</si>
  <si>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</si>
  <si>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</si>
  <si>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</si>
  <si>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</si>
  <si>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</si>
  <si>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</si>
  <si>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</si>
  <si>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</si>
  <si>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</si>
  <si>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</si>
  <si>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</si>
  <si>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</si>
  <si>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</si>
  <si>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</si>
  <si>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</si>
  <si>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</si>
  <si>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</si>
  <si>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</si>
  <si>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</si>
  <si>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</si>
  <si>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</si>
  <si>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</si>
  <si>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</si>
  <si>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</si>
  <si>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</si>
  <si>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</si>
  <si>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</si>
  <si>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</si>
  <si>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</si>
  <si>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</si>
  <si>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</si>
  <si>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</si>
  <si>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</si>
  <si>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</si>
  <si>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</si>
  <si>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</si>
  <si>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</si>
  <si>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</si>
  <si>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</si>
  <si>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</si>
  <si>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</si>
  <si>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</si>
  <si>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</si>
  <si>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</si>
  <si>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</si>
  <si>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</si>
  <si>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</si>
  <si>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</si>
  <si>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</si>
  <si>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</si>
  <si>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</si>
  <si>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</si>
  <si>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</si>
  <si>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</si>
  <si>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</si>
  <si>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</si>
  <si>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</si>
  <si>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</si>
  <si>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</si>
  <si>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</si>
  <si>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</si>
  <si>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</si>
  <si>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</si>
  <si>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</si>
  <si>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</si>
  <si>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</si>
  <si>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</si>
  <si>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</si>
  <si>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</si>
  <si>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</si>
  <si>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</si>
  <si>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</si>
  <si>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</si>
  <si>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</si>
  <si>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</si>
  <si>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</si>
  <si>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</si>
  <si>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</si>
  <si>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</si>
  <si>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</si>
  <si>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</si>
  <si>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</si>
  <si>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</si>
  <si>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</si>
  <si>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</si>
  <si>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</si>
  <si>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</si>
  <si>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</si>
  <si>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</si>
  <si>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</si>
  <si>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</si>
  <si>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</si>
  <si>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</si>
  <si>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</si>
  <si>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</si>
  <si>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</si>
  <si>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</si>
  <si>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</si>
  <si>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</si>
  <si>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</si>
  <si>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</si>
  <si>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</si>
  <si>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</si>
  <si>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</si>
  <si>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</si>
  <si>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</si>
  <si>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</si>
  <si>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</si>
  <si>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</si>
  <si>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</si>
  <si>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</si>
  <si>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</si>
  <si>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</si>
  <si>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</si>
  <si>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</si>
  <si>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</si>
  <si>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</si>
  <si>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</si>
  <si>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</si>
  <si>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</si>
  <si>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</si>
  <si>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</si>
  <si>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</si>
  <si>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</si>
  <si>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</si>
  <si>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</si>
  <si>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</si>
  <si>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</si>
  <si>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</si>
  <si>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</si>
  <si>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</si>
  <si>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</si>
  <si>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</si>
  <si>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</si>
  <si>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</si>
  <si>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</si>
  <si>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</si>
  <si>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</si>
  <si>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</si>
  <si>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</si>
  <si>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</si>
  <si>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</si>
  <si>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</si>
  <si>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</si>
  <si>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</si>
  <si>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</si>
  <si>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</si>
  <si>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</si>
  <si>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</si>
  <si>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</si>
  <si>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</si>
  <si>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</si>
  <si>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</si>
  <si>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</si>
  <si>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</si>
  <si>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</si>
  <si>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</si>
  <si>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</si>
  <si>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</si>
  <si>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</si>
  <si>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</si>
  <si>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</si>
  <si>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</si>
  <si>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</si>
  <si>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</si>
  <si>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</si>
  <si>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</si>
  <si>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</si>
  <si>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</si>
  <si>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</si>
  <si>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</si>
  <si>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</si>
  <si>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</si>
  <si>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</si>
  <si>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</si>
  <si>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</si>
  <si>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</si>
  <si>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</si>
  <si>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</si>
  <si>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</si>
  <si>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</si>
  <si>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</si>
  <si>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</si>
  <si>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</si>
  <si>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</si>
  <si>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</si>
  <si>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</si>
  <si>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</si>
  <si>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</si>
  <si>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</si>
  <si>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</si>
  <si>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</si>
  <si>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</si>
  <si>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</si>
  <si>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</si>
  <si>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</si>
  <si>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</si>
  <si>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</si>
  <si>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</si>
  <si>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</si>
  <si>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</si>
  <si>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</si>
  <si>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</si>
  <si>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</si>
  <si>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</si>
  <si>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</si>
  <si>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</si>
  <si>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</si>
  <si>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</si>
  <si>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</si>
  <si>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</si>
  <si>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</si>
  <si>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</si>
  <si>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</si>
  <si>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</si>
  <si>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</si>
  <si>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</si>
  <si>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</si>
  <si>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</si>
  <si>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</si>
  <si>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</si>
  <si>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</si>
  <si>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</si>
  <si>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</si>
  <si>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</si>
  <si>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</si>
  <si>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</si>
  <si>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</si>
  <si>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</si>
  <si>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</si>
  <si>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</si>
  <si>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</si>
  <si>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</si>
  <si>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</si>
  <si>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</si>
  <si>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</si>
  <si>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</si>
  <si>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</si>
  <si>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</si>
  <si>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</si>
  <si>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</si>
  <si>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</si>
  <si>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</si>
  <si>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</si>
  <si>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</si>
  <si>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</si>
  <si>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</si>
  <si>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</si>
  <si>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</si>
  <si>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</si>
  <si>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</si>
  <si>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</si>
  <si>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</si>
  <si>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</si>
  <si>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</si>
  <si>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</si>
  <si>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</si>
  <si>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</si>
  <si>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</si>
  <si>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</si>
  <si>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</si>
  <si>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</si>
  <si>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</si>
  <si>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</si>
  <si>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</si>
  <si>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</si>
  <si>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</si>
  <si>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</si>
  <si>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</si>
  <si>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</si>
  <si>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</si>
  <si>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</si>
  <si>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</si>
  <si>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</si>
  <si>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</si>
  <si>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</si>
  <si>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</si>
  <si>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</si>
  <si>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</si>
  <si>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</si>
  <si>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</si>
  <si>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</si>
  <si>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</si>
  <si>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</si>
  <si>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</si>
  <si>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</si>
  <si>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</si>
  <si>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</si>
  <si>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</si>
  <si>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</si>
  <si>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</si>
  <si>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</si>
  <si>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</si>
  <si>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</si>
  <si>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</si>
  <si>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</si>
  <si>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</si>
  <si>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</si>
  <si>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</si>
  <si>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</si>
  <si>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</si>
  <si>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</si>
  <si>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</si>
  <si>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</si>
  <si>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</si>
  <si>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</si>
  <si>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</si>
  <si>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</si>
  <si>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</si>
  <si>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</si>
  <si>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</si>
  <si>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</si>
  <si>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</si>
  <si>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</si>
  <si>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</si>
  <si>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</si>
  <si>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</si>
  <si>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</si>
  <si>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</si>
  <si>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</si>
  <si>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</si>
  <si>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</si>
  <si>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</si>
  <si>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</si>
  <si>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</si>
  <si>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</si>
  <si>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</si>
  <si>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</si>
  <si>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</si>
  <si>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</si>
  <si>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</si>
  <si>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</si>
  <si>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</si>
  <si>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</si>
  <si>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</si>
  <si>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</si>
  <si>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</si>
  <si>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</si>
  <si>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</si>
  <si>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</si>
  <si>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</si>
  <si>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</si>
  <si>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</si>
  <si>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</si>
  <si>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</si>
  <si>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</si>
  <si>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</si>
  <si>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</si>
  <si>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</si>
  <si>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</si>
  <si>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</si>
  <si>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</si>
  <si>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</si>
  <si>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</si>
  <si>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</si>
  <si>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</si>
  <si>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</si>
  <si>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</si>
  <si>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</si>
  <si>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</si>
  <si>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</si>
  <si>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</si>
  <si>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</si>
  <si>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</si>
  <si>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</si>
  <si>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</si>
  <si>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</si>
  <si>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</si>
  <si>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</si>
  <si>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</si>
  <si>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</si>
  <si>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</si>
  <si>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</si>
  <si>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</si>
  <si>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</si>
  <si>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</si>
  <si>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</si>
  <si>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</si>
  <si>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</si>
  <si>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</si>
  <si>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</si>
  <si>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</si>
  <si>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</si>
  <si>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</si>
  <si>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</si>
  <si>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</si>
  <si>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</si>
  <si>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</si>
  <si>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</si>
  <si>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</si>
  <si>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</si>
  <si>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</si>
  <si>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</si>
  <si>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</si>
  <si>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</si>
  <si>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</si>
  <si>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</si>
  <si>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</si>
  <si>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</si>
  <si>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</si>
  <si>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</si>
  <si>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</si>
  <si>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</si>
  <si>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</si>
  <si>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</si>
  <si>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</si>
  <si>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</si>
  <si>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</si>
  <si>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</si>
  <si>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</si>
  <si>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</si>
  <si>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</si>
  <si>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</si>
  <si>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</si>
  <si>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</si>
  <si>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</si>
  <si>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</si>
  <si>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</si>
  <si>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</si>
  <si>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</si>
  <si>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</si>
  <si>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</si>
  <si>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</si>
  <si>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</si>
  <si>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</si>
  <si>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</si>
  <si>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</si>
  <si>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</si>
  <si>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</si>
  <si>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</si>
  <si>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</si>
  <si>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</si>
  <si>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</si>
  <si>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</si>
  <si>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</si>
  <si>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</si>
  <si>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</si>
  <si>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</si>
  <si>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</si>
  <si>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</si>
  <si>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</si>
  <si>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</si>
  <si>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</si>
  <si>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</si>
  <si>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</si>
  <si>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</si>
  <si>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</si>
  <si>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</si>
  <si>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</si>
  <si>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</si>
  <si>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</si>
  <si>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</si>
  <si>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</si>
  <si>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</si>
  <si>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</si>
  <si>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</si>
  <si>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</si>
  <si>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</si>
  <si>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</si>
  <si>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</si>
  <si>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</si>
  <si>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</si>
  <si>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</si>
  <si>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</si>
  <si>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</si>
  <si>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</si>
  <si>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</si>
  <si>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</si>
  <si>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</si>
  <si>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</si>
  <si>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</si>
  <si>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</si>
  <si>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</si>
  <si>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</si>
  <si>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</si>
  <si>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</si>
  <si>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</si>
  <si>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</si>
  <si>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</si>
  <si>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</si>
  <si>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</si>
  <si>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</si>
  <si>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</si>
  <si>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</si>
  <si>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</si>
  <si>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</si>
  <si>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</si>
  <si>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</si>
  <si>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</si>
  <si>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</si>
  <si>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</si>
  <si>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</si>
  <si>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</si>
  <si>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</si>
  <si>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</si>
  <si>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</si>
  <si>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</si>
  <si>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</si>
  <si>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</si>
  <si>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</si>
  <si>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</si>
  <si>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</si>
  <si>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</si>
  <si>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</si>
  <si>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</si>
  <si>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</si>
  <si>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</si>
  <si>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</si>
  <si>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</si>
  <si>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</si>
  <si>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</si>
  <si>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</si>
  <si>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</si>
  <si>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</si>
  <si>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</si>
  <si>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</si>
  <si>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</si>
  <si>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</si>
  <si>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</si>
  <si>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</si>
  <si>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</si>
  <si>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</si>
  <si>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</si>
  <si>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</si>
  <si>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</si>
  <si>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</si>
  <si>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</si>
  <si>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</si>
  <si>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</si>
  <si>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</si>
  <si>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</si>
  <si>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</si>
  <si>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</si>
  <si>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</si>
  <si>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</si>
  <si>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</si>
  <si>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</si>
  <si>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</si>
  <si>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</si>
  <si>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</si>
  <si>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</si>
  <si>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</si>
  <si>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</si>
  <si>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</si>
  <si>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</si>
  <si>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</si>
  <si>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</si>
  <si>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</si>
  <si>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</si>
  <si>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</si>
  <si>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</si>
  <si>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</si>
  <si>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</si>
  <si>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</si>
  <si>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</si>
  <si>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</si>
  <si>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</si>
  <si>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</si>
  <si>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</si>
  <si>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</si>
  <si>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</si>
  <si>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</si>
  <si>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</si>
  <si>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</si>
  <si>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</si>
  <si>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</si>
  <si>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</si>
  <si>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</si>
  <si>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</si>
  <si>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</si>
  <si>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</si>
  <si>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</si>
  <si>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</si>
  <si>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</si>
  <si>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</si>
  <si>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</si>
  <si>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</si>
  <si>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</si>
  <si>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</si>
  <si>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</si>
  <si>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</si>
  <si>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</si>
  <si>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</si>
  <si>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</si>
  <si>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</si>
  <si>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</si>
  <si>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</si>
  <si>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</si>
  <si>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</si>
  <si>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</si>
  <si>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</si>
  <si>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</si>
  <si>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</si>
  <si>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</si>
  <si>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</si>
  <si>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</si>
  <si>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</si>
  <si>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</si>
  <si>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</si>
  <si>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</si>
  <si>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</si>
  <si>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</si>
  <si>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</si>
  <si>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</si>
  <si>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</si>
  <si>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</si>
  <si>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</si>
  <si>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</si>
  <si>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</si>
  <si>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</si>
  <si>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</si>
  <si>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</si>
  <si>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</si>
  <si>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</si>
  <si>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</si>
  <si>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</si>
  <si>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</si>
  <si>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</si>
  <si>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</si>
  <si>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</si>
  <si>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</si>
  <si>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</si>
  <si>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</si>
  <si>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</si>
  <si>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</si>
  <si>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</si>
  <si>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</si>
  <si>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</si>
  <si>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</si>
  <si>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</si>
  <si>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</si>
  <si>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</si>
  <si>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</si>
  <si>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</si>
  <si>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</si>
  <si>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</si>
  <si>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</si>
  <si>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</si>
  <si>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</si>
  <si>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</si>
  <si>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</si>
  <si>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</si>
  <si>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</si>
  <si>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</si>
  <si>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</si>
  <si>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</si>
  <si>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</si>
  <si>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</si>
  <si>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</si>
  <si>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</si>
  <si>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</si>
  <si>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</si>
  <si>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</si>
  <si>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</si>
  <si>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</si>
  <si>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</si>
  <si>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</si>
  <si>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</si>
  <si>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</si>
  <si>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</si>
  <si>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</si>
  <si>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</si>
  <si>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</si>
  <si>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</si>
  <si>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</si>
  <si>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</si>
  <si>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</si>
  <si>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</si>
  <si>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</si>
  <si>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</si>
  <si>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</si>
  <si>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</si>
  <si>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</si>
  <si>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</si>
  <si>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</si>
  <si>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</si>
  <si>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</si>
  <si>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</si>
  <si>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</si>
  <si>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</si>
  <si>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</si>
  <si>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</si>
  <si>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</si>
  <si>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</si>
  <si>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</si>
  <si>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</si>
  <si>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</si>
  <si>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</si>
  <si>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</si>
  <si>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</si>
  <si>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</si>
  <si>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</si>
  <si>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</si>
  <si>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</si>
  <si>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</si>
  <si>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</si>
  <si>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</si>
  <si>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</si>
  <si>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</si>
  <si>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</si>
  <si>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</si>
  <si>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</si>
  <si>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</si>
  <si>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</si>
  <si>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</si>
  <si>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</si>
  <si>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</si>
  <si>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</si>
  <si>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</si>
  <si>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</si>
  <si>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</si>
  <si>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</si>
  <si>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</si>
  <si>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</si>
  <si>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</si>
  <si>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</si>
  <si>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</si>
  <si>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</si>
  <si>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</si>
  <si>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</si>
  <si>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</si>
  <si>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</si>
  <si>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</si>
  <si>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</si>
  <si>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</si>
  <si>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</si>
  <si>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</si>
  <si>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</si>
  <si>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</si>
  <si>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</si>
  <si>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</si>
  <si>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</si>
  <si>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</si>
  <si>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</si>
  <si>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</si>
  <si>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</si>
  <si>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</si>
  <si>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</si>
  <si>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</si>
  <si>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</si>
  <si>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</si>
  <si>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</si>
  <si>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</si>
  <si>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</si>
  <si>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</si>
  <si>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</si>
  <si>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</si>
  <si>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</si>
  <si>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</si>
  <si>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</si>
  <si>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</si>
  <si>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</si>
  <si>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</si>
  <si>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</si>
  <si>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</si>
  <si>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</si>
  <si>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</si>
  <si>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</si>
  <si>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</si>
  <si>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</si>
  <si>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</si>
  <si>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</si>
  <si>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</si>
  <si>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</si>
  <si>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</si>
  <si>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</si>
  <si>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</si>
  <si>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</si>
  <si>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</si>
  <si>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</si>
  <si>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</si>
  <si>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</si>
  <si>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</si>
  <si>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</si>
  <si>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</si>
  <si>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</si>
  <si>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</si>
  <si>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</si>
  <si>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</si>
  <si>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</si>
  <si>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</si>
  <si>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</si>
  <si>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</si>
  <si>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</si>
  <si>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</si>
  <si>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</si>
  <si>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</si>
  <si>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</si>
  <si>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</si>
  <si>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</si>
  <si>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</si>
  <si>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</si>
  <si>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</si>
  <si>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</si>
  <si>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</si>
  <si>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</si>
  <si>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</si>
  <si>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</si>
  <si>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</si>
  <si>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</si>
  <si>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</si>
  <si>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</si>
  <si>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</si>
  <si>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</si>
  <si>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</si>
  <si>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</si>
  <si>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</si>
  <si>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</si>
  <si>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</si>
  <si>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</si>
  <si>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</si>
  <si>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</si>
  <si>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</si>
  <si>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</si>
  <si>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</si>
  <si>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</si>
  <si>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</si>
  <si>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</si>
  <si>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</si>
  <si>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</si>
  <si>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</si>
  <si>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</si>
  <si>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</si>
  <si>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</si>
  <si>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</si>
  <si>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</si>
  <si>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</si>
  <si>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</si>
  <si>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</si>
  <si>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</si>
  <si>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</si>
  <si>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</si>
  <si>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</si>
  <si>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</si>
  <si>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</si>
  <si>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</si>
  <si>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</si>
  <si>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</si>
  <si>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</si>
  <si>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</si>
  <si>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</si>
  <si>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</si>
  <si>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</si>
  <si>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</si>
  <si>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</si>
  <si>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</si>
  <si>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</si>
  <si>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</si>
  <si>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</si>
  <si>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</si>
  <si>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</si>
  <si>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</si>
  <si>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</si>
  <si>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</si>
  <si>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</si>
  <si>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</si>
  <si>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</si>
  <si>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</si>
  <si>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</si>
  <si>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</si>
  <si>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</si>
  <si>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</si>
  <si>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</si>
  <si>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</si>
  <si>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</si>
  <si>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</si>
  <si>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</si>
  <si>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</si>
  <si>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</si>
  <si>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</si>
  <si>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</si>
  <si>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</si>
  <si>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</si>
  <si>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</si>
  <si>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</si>
  <si>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</si>
  <si>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</si>
  <si>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</si>
  <si>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</si>
  <si>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</si>
  <si>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</si>
  <si>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</si>
  <si>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</si>
  <si>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</si>
  <si>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</si>
  <si>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</si>
  <si>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</si>
  <si>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</si>
  <si>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</si>
  <si>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</si>
  <si>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</si>
  <si>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</si>
  <si>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</si>
  <si>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</si>
  <si>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</si>
  <si>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</si>
  <si>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</si>
  <si>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</si>
  <si>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</si>
  <si>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</si>
  <si>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</si>
  <si>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</si>
  <si>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</si>
  <si>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</si>
  <si>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</si>
  <si>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</si>
  <si>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</si>
  <si>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</si>
  <si>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</si>
  <si>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</si>
  <si>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</si>
  <si>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</si>
  <si>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</si>
  <si>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</si>
  <si>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</si>
  <si>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</si>
  <si>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</si>
  <si>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</si>
  <si>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</si>
  <si>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</si>
  <si>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</si>
  <si>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</si>
  <si>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</si>
  <si>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</si>
  <si>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</si>
  <si>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</si>
  <si>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</si>
  <si>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</si>
  <si>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</si>
  <si>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</si>
  <si>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</si>
  <si>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</si>
  <si>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</si>
  <si>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</si>
  <si>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</si>
  <si>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</si>
  <si>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</si>
  <si>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</si>
  <si>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</si>
  <si>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</si>
  <si>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</si>
  <si>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</si>
  <si>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</si>
  <si>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</si>
  <si>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</si>
  <si>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</si>
  <si>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</si>
  <si>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</si>
  <si>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</si>
  <si>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</si>
  <si>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</si>
  <si>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</si>
  <si>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</si>
  <si>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</si>
  <si>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</si>
  <si>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</si>
  <si>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</si>
  <si>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</si>
  <si>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</si>
  <si>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</si>
  <si>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</si>
  <si>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</si>
  <si>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</si>
  <si>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</si>
  <si>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</si>
  <si>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</si>
  <si>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</si>
  <si>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</si>
  <si>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</si>
  <si>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</si>
  <si>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</si>
  <si>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</si>
  <si>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</si>
  <si>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</si>
  <si>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</si>
  <si>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</si>
  <si>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</si>
  <si>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</si>
  <si>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</si>
  <si>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</si>
  <si>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</si>
  <si>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</si>
  <si>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</si>
  <si>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</si>
  <si>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</si>
  <si>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</si>
  <si>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</si>
  <si>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</si>
  <si>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</si>
  <si>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</si>
  <si>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</si>
  <si>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</si>
  <si>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</si>
  <si>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</si>
  <si>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</si>
  <si>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</si>
  <si>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</si>
  <si>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</si>
  <si>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</si>
  <si>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</si>
  <si>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</si>
  <si>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</si>
  <si>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</si>
  <si>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</si>
  <si>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</si>
  <si>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</si>
  <si>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</si>
  <si>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</si>
  <si>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</si>
  <si>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</si>
  <si>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</si>
  <si>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</si>
  <si>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</si>
  <si>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</si>
  <si>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</si>
  <si>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</si>
  <si>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</si>
  <si>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</si>
  <si>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</si>
  <si>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</si>
  <si>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</si>
  <si>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</si>
  <si>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</si>
  <si>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</si>
  <si>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</si>
  <si>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</si>
  <si>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</si>
  <si>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</si>
  <si>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</si>
  <si>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</si>
  <si>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</si>
  <si>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</si>
  <si>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</si>
  <si>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</si>
  <si>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</si>
  <si>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</si>
  <si>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</si>
  <si>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</si>
  <si>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</si>
  <si>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</si>
  <si>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</si>
  <si>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</si>
  <si>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</si>
  <si>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</si>
  <si>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</si>
  <si>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</si>
  <si>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</si>
  <si>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</si>
  <si>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</si>
  <si>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</si>
  <si>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</si>
  <si>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</si>
  <si>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</si>
  <si>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</si>
  <si>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</si>
  <si>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</si>
  <si>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</si>
  <si>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</si>
  <si>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</si>
  <si>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</si>
  <si>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</si>
  <si>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</si>
  <si>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</si>
  <si>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</si>
  <si>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</si>
  <si>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</si>
  <si>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</si>
  <si>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</si>
  <si>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</si>
  <si>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</si>
  <si>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</si>
  <si>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</si>
  <si>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</si>
  <si>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</si>
  <si>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</si>
  <si>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</si>
  <si>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</si>
  <si>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</si>
  <si>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</si>
  <si>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</si>
  <si>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</si>
  <si>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</si>
  <si>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</si>
  <si>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</si>
  <si>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</si>
  <si>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</si>
  <si>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</si>
  <si>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</si>
  <si>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</si>
  <si>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</si>
  <si>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</si>
  <si>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</si>
  <si>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</si>
  <si>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</si>
  <si>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</si>
  <si>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</si>
  <si>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</si>
  <si>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</si>
  <si>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</si>
  <si>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</si>
  <si>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</si>
  <si>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</si>
  <si>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</si>
  <si>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</si>
  <si>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</si>
  <si>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</si>
  <si>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</si>
  <si>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</si>
  <si>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</si>
  <si>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</si>
  <si>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</si>
  <si>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</si>
  <si>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</si>
  <si>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</si>
  <si>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</si>
  <si>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</si>
  <si>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</si>
  <si>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</si>
  <si>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</si>
  <si>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</si>
  <si>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</si>
  <si>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</si>
  <si>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</si>
  <si>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</si>
  <si>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</si>
  <si>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</si>
  <si>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</si>
  <si>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</si>
  <si>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</si>
  <si>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</si>
  <si>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</si>
  <si>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</si>
  <si>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</si>
  <si>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</si>
  <si>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</si>
  <si>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</si>
  <si>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</si>
  <si>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</si>
  <si>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</si>
  <si>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</si>
  <si>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</si>
  <si>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</si>
  <si>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</si>
  <si>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</si>
  <si>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</si>
  <si>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</si>
  <si>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</si>
  <si>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</si>
  <si>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</si>
  <si>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</si>
  <si>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</si>
  <si>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</si>
  <si>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</si>
  <si>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</si>
  <si>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</si>
  <si>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</si>
  <si>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</si>
  <si>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</si>
  <si>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</si>
  <si>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</si>
  <si>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</si>
  <si>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</si>
  <si>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</si>
  <si>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</si>
  <si>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</si>
  <si>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</si>
  <si>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</si>
  <si>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</si>
  <si>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</si>
  <si>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</si>
  <si>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</si>
  <si>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</si>
  <si>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</si>
  <si>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</si>
  <si>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</si>
  <si>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</si>
  <si>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</si>
  <si>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</si>
  <si>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</si>
  <si>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</si>
  <si>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</si>
  <si>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</si>
  <si>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</si>
  <si>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</si>
  <si>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</si>
  <si>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</si>
  <si>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</si>
  <si>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</si>
  <si>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</si>
  <si>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</si>
  <si>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</si>
  <si>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</si>
  <si>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</si>
  <si>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</si>
  <si>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</si>
  <si>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</si>
  <si>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</si>
  <si>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</si>
  <si>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</si>
  <si>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</si>
  <si>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</si>
  <si>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</si>
  <si>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</si>
  <si>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</si>
  <si>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</si>
  <si>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</si>
  <si>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</si>
  <si>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</si>
  <si>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</si>
  <si>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</si>
  <si>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</si>
  <si>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</si>
  <si>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</si>
  <si>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</si>
  <si>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</si>
  <si>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</si>
  <si>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</si>
  <si>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</si>
  <si>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</si>
  <si>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</si>
  <si>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</si>
  <si>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</si>
  <si>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</si>
  <si>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</si>
  <si>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</si>
  <si>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</si>
  <si>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</si>
  <si>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</si>
  <si>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</si>
  <si>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</si>
  <si>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</si>
  <si>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</si>
  <si>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</si>
  <si>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</si>
  <si>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</si>
  <si>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</si>
  <si>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</si>
  <si>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</si>
  <si>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</si>
  <si>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</si>
  <si>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</si>
  <si>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</si>
  <si>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</si>
  <si>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</si>
  <si>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</si>
  <si>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</si>
  <si>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</si>
  <si>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</si>
  <si>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</si>
  <si>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</si>
  <si>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</si>
  <si>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</si>
  <si>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</si>
  <si>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</si>
  <si>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</si>
  <si>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</si>
  <si>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</si>
  <si>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</si>
  <si>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</si>
  <si>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</si>
  <si>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</si>
  <si>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</si>
  <si>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</si>
  <si>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</si>
  <si>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</si>
  <si>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</si>
  <si>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</si>
  <si>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</si>
  <si>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</si>
  <si>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</si>
  <si>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</si>
  <si>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</si>
  <si>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</si>
  <si>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</si>
  <si>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</si>
  <si>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</si>
  <si>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</si>
  <si>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</si>
  <si>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</si>
  <si>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</si>
  <si>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</si>
  <si>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</si>
  <si>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</si>
  <si>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</si>
  <si>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</si>
  <si>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</si>
  <si>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</si>
  <si>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</si>
  <si>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</si>
  <si>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</si>
  <si>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</si>
  <si>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</si>
  <si>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</si>
  <si>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</si>
  <si>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</si>
  <si>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</si>
  <si>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</si>
  <si>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</si>
  <si>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</si>
  <si>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</si>
  <si>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</si>
  <si>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</si>
  <si>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</si>
  <si>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</si>
  <si>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</si>
  <si>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</si>
  <si>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</si>
  <si>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</si>
  <si>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</si>
  <si>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</si>
  <si>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</si>
  <si>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</si>
  <si>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</si>
  <si>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</si>
  <si>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</si>
  <si>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</si>
  <si>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</si>
  <si>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</si>
  <si>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</si>
  <si>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</si>
  <si>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</si>
  <si>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</si>
  <si>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</si>
  <si>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</si>
  <si>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</si>
  <si>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</si>
  <si>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</si>
  <si>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</si>
  <si>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</si>
  <si>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</si>
  <si>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</si>
  <si>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</si>
  <si>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</si>
  <si>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</si>
  <si>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</si>
  <si>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</si>
  <si>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</si>
  <si>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</si>
  <si>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</si>
  <si>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</si>
  <si>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</si>
  <si>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</si>
  <si>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</si>
  <si>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</si>
  <si>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</si>
  <si>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</si>
  <si>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</si>
  <si>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</si>
  <si>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</si>
  <si>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</si>
  <si>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</si>
  <si>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</si>
  <si>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</si>
  <si>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</si>
  <si>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</si>
  <si>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</si>
  <si>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</si>
  <si>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</si>
  <si>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</si>
  <si>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</si>
  <si>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</si>
  <si>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</si>
  <si>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</si>
  <si>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</si>
  <si>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</si>
  <si>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</si>
  <si>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</si>
  <si>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</si>
  <si>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</si>
  <si>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</si>
  <si>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</si>
  <si>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</si>
  <si>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</si>
  <si>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</si>
  <si>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</si>
  <si>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</si>
  <si>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</si>
  <si>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</si>
  <si>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</si>
  <si>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</si>
  <si>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</si>
  <si>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</si>
  <si>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</si>
  <si>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</si>
  <si>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</si>
  <si>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</si>
  <si>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</si>
  <si>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</si>
  <si>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</si>
  <si>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</si>
  <si>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</si>
  <si>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</si>
  <si>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</si>
  <si>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</si>
  <si>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</si>
  <si>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</si>
  <si>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</si>
  <si>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</si>
  <si>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</si>
  <si>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</si>
  <si>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</si>
  <si>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</si>
  <si>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</si>
  <si>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</si>
  <si>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</si>
  <si>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</si>
  <si>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</si>
  <si>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</si>
  <si>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</si>
  <si>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</si>
  <si>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</si>
  <si>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</si>
  <si>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</si>
  <si>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</si>
  <si>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</si>
  <si>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</si>
  <si>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</si>
  <si>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</si>
  <si>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</si>
  <si>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</si>
  <si>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</si>
  <si>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</si>
  <si>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</si>
  <si>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</si>
  <si>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</si>
  <si>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</si>
  <si>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</si>
  <si>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</si>
  <si>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</si>
  <si>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</si>
  <si>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</si>
  <si>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</si>
  <si>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</si>
  <si>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</si>
  <si>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</si>
  <si>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</si>
  <si>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</si>
  <si>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</si>
  <si>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</si>
  <si>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</si>
  <si>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</si>
  <si>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</si>
  <si>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</si>
  <si>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</si>
  <si>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</si>
  <si>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</si>
  <si>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</si>
  <si>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</si>
  <si>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</si>
  <si>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</si>
  <si>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</si>
  <si>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</si>
  <si>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</si>
  <si>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</si>
  <si>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</si>
  <si>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</si>
  <si>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</si>
  <si>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</si>
  <si>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</si>
  <si>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</si>
  <si>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</si>
  <si>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</si>
  <si>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</si>
  <si>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</si>
  <si>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</si>
  <si>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</si>
  <si>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</si>
  <si>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</si>
  <si>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</si>
  <si>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</si>
  <si>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</si>
  <si>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</si>
  <si>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</si>
  <si>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</si>
  <si>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</si>
  <si>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</si>
  <si>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</si>
  <si>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</si>
  <si>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</si>
  <si>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</si>
  <si>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</si>
  <si>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</si>
  <si>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</si>
  <si>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</si>
  <si>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</si>
  <si>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</si>
  <si>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</si>
  <si>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</si>
  <si>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</si>
  <si>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</si>
  <si>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</si>
  <si>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</si>
  <si>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</si>
  <si>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</si>
  <si>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</si>
  <si>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</si>
  <si>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</si>
  <si>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</si>
  <si>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</si>
  <si>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</si>
  <si>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</si>
  <si>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</si>
  <si>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</si>
  <si>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</si>
  <si>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</si>
  <si>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</si>
  <si>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</si>
  <si>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</si>
  <si>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</si>
  <si>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</si>
  <si>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</si>
  <si>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</si>
  <si>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</si>
  <si>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</si>
  <si>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</si>
  <si>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</si>
  <si>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</si>
  <si>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</si>
  <si>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</si>
  <si>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</si>
  <si>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</si>
  <si>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</si>
  <si>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</si>
  <si>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</si>
  <si>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</si>
  <si>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</si>
  <si>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</si>
  <si>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</si>
  <si>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</si>
  <si>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</si>
  <si>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</si>
  <si>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</si>
  <si>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</si>
  <si>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</si>
  <si>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</si>
  <si>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</si>
  <si>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</si>
  <si>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</si>
  <si>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</si>
  <si>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</si>
  <si>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</si>
  <si>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</si>
  <si>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</si>
  <si>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</si>
  <si>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</si>
  <si>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</si>
  <si>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</si>
  <si>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</si>
  <si>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</si>
  <si>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</si>
  <si>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</si>
  <si>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</si>
  <si>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</si>
  <si>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</si>
  <si>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</si>
  <si>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</si>
  <si>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</si>
  <si>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</si>
  <si>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</si>
  <si>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</si>
  <si>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</si>
  <si>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</si>
  <si>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</si>
  <si>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</si>
  <si>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</si>
  <si>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</si>
  <si>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</si>
  <si>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</si>
  <si>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</si>
  <si>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</si>
  <si>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</si>
  <si>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</si>
  <si>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</si>
  <si>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</si>
  <si>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</si>
  <si>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</si>
  <si>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</si>
  <si>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</si>
  <si>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</si>
  <si>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</si>
  <si>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</si>
  <si>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</si>
  <si>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</si>
  <si>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</si>
  <si>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</si>
  <si>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</si>
  <si>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</si>
  <si>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</si>
  <si>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</si>
  <si>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</si>
  <si>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</si>
  <si>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</si>
  <si>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</si>
  <si>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</si>
  <si>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</si>
  <si>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</si>
  <si>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</si>
  <si>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</si>
  <si>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</si>
  <si>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</si>
  <si>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</si>
  <si>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</si>
  <si>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</si>
  <si>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</si>
  <si>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</si>
  <si>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</si>
  <si>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</si>
  <si>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</si>
  <si>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</si>
  <si>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</si>
  <si>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</si>
  <si>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</si>
  <si>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</si>
  <si>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</si>
  <si>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</si>
  <si>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</si>
  <si>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</si>
  <si>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</si>
  <si>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</si>
  <si>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</si>
  <si>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</si>
  <si>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</si>
  <si>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</si>
  <si>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</si>
  <si>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</si>
  <si>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</si>
  <si>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</si>
  <si>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</si>
  <si>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</si>
  <si>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</si>
  <si>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</si>
  <si>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</si>
  <si>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</si>
  <si>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</si>
  <si>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</si>
  <si>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</si>
  <si>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</si>
  <si>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</si>
  <si>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</si>
  <si>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</si>
  <si>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</si>
  <si>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</si>
  <si>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</si>
  <si>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</si>
  <si>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</si>
  <si>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</si>
  <si>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</si>
  <si>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</si>
  <si>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</si>
  <si>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</si>
  <si>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</si>
  <si>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</si>
  <si>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</si>
  <si>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</si>
  <si>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</si>
  <si>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</si>
  <si>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</si>
  <si>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</si>
  <si>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</si>
  <si>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</si>
  <si>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</si>
  <si>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</si>
  <si>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</si>
  <si>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</si>
  <si>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</si>
  <si>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</si>
  <si>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</si>
  <si>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</si>
  <si>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</si>
  <si>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</si>
  <si>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</si>
  <si>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</si>
  <si>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</si>
  <si>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</si>
  <si>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</si>
  <si>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</si>
  <si>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</si>
  <si>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</si>
  <si>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</si>
  <si>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</si>
  <si>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</si>
  <si>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</si>
  <si>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</si>
  <si>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</si>
  <si>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</si>
  <si>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</si>
  <si>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</si>
  <si>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</si>
  <si>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</si>
  <si>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</si>
  <si>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</si>
  <si>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</si>
  <si>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</si>
  <si>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</si>
  <si>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</si>
  <si>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</si>
  <si>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</si>
  <si>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</si>
  <si>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</si>
  <si>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</si>
  <si>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</si>
  <si>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</si>
  <si>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</si>
  <si>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</si>
  <si>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</si>
  <si>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</si>
  <si>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</si>
  <si>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</si>
  <si>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</si>
  <si>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</si>
  <si>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</si>
  <si>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</si>
  <si>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</si>
  <si>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</si>
  <si>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</si>
  <si>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</si>
  <si>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</si>
  <si>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</si>
  <si>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</si>
  <si>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</si>
  <si>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</si>
  <si>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</si>
  <si>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</si>
  <si>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</si>
  <si>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</si>
  <si>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</si>
  <si>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</si>
  <si>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</si>
  <si>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</si>
  <si>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</si>
  <si>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</si>
  <si>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</si>
  <si>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</si>
  <si>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</si>
  <si>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</si>
  <si>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</si>
  <si>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</si>
  <si>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</si>
  <si>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</si>
  <si>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</si>
  <si>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</si>
  <si>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</si>
  <si>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</si>
  <si>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</si>
  <si>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</si>
  <si>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</si>
  <si>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</si>
  <si>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</si>
  <si>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</si>
  <si>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</si>
  <si>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</si>
  <si>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</si>
  <si>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</si>
  <si>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</si>
  <si>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</si>
  <si>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</si>
  <si>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</si>
  <si>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</si>
  <si>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</si>
  <si>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</si>
  <si>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</si>
  <si>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</si>
  <si>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</si>
  <si>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</si>
  <si>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</si>
  <si>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</si>
  <si>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</si>
  <si>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</si>
  <si>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</si>
  <si>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</si>
  <si>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</si>
  <si>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</si>
  <si>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</si>
  <si>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</si>
  <si>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</si>
  <si>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</si>
  <si>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</si>
  <si>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</si>
  <si>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</si>
  <si>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</si>
  <si>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</si>
  <si>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</si>
  <si>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</si>
  <si>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</si>
  <si>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</si>
  <si>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</si>
  <si>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</si>
  <si>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</si>
  <si>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</si>
  <si>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</si>
  <si>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</si>
  <si>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</si>
  <si>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</si>
  <si>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</si>
  <si>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</si>
  <si>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</si>
  <si>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</si>
  <si>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</si>
  <si>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</si>
  <si>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</si>
  <si>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</si>
  <si>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</si>
  <si>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</si>
  <si>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</si>
  <si>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</si>
  <si>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</si>
  <si>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</si>
  <si>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</si>
  <si>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</si>
  <si>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</si>
  <si>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</si>
  <si>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</si>
  <si>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</si>
  <si>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</si>
  <si>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</si>
  <si>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</si>
  <si>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</si>
  <si>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</si>
  <si>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</si>
  <si>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</si>
  <si>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</si>
  <si>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</si>
  <si>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</si>
  <si>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</si>
  <si>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</si>
  <si>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</si>
  <si>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</si>
  <si>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</si>
  <si>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</si>
  <si>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</si>
  <si>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</si>
  <si>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</si>
  <si>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</si>
  <si>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</si>
  <si>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</si>
  <si>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</si>
  <si>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</si>
  <si>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</si>
  <si>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</si>
  <si>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</si>
  <si>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</si>
  <si>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</si>
  <si>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</si>
  <si>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</si>
  <si>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</si>
  <si>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</si>
  <si>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</si>
  <si>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</si>
  <si>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</si>
  <si>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</si>
  <si>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</si>
  <si>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</si>
  <si>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</si>
  <si>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</si>
  <si>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</si>
  <si>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</si>
  <si>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</si>
  <si>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</si>
  <si>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</si>
  <si>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</si>
  <si>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</si>
  <si>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</si>
  <si>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</si>
  <si>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</si>
  <si>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</si>
  <si>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</si>
  <si>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</si>
  <si>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</si>
  <si>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</si>
  <si>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</si>
  <si>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</si>
  <si>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</si>
  <si>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</si>
  <si>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</si>
  <si>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</si>
  <si>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</si>
  <si>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</si>
  <si>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</si>
  <si>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</si>
  <si>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</si>
  <si>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</si>
  <si>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</si>
  <si>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</si>
  <si>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</si>
  <si>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</si>
  <si>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</si>
  <si>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</si>
  <si>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</si>
  <si>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</si>
  <si>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</si>
  <si>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</si>
  <si>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</si>
  <si>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</si>
  <si>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</si>
  <si>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</si>
  <si>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</si>
  <si>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</si>
  <si>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</si>
  <si>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</si>
  <si>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</si>
  <si>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</si>
  <si>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</si>
  <si>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</si>
  <si>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</si>
  <si>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</si>
  <si>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</si>
  <si>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</si>
  <si>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</si>
  <si>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</si>
  <si>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</si>
  <si>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</si>
  <si>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</si>
  <si>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</si>
  <si>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</si>
  <si>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</si>
  <si>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</si>
  <si>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</si>
  <si>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</si>
  <si>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</si>
  <si>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</si>
  <si>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</si>
  <si>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</si>
  <si>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</si>
  <si>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</si>
  <si>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</si>
  <si>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</si>
  <si>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</si>
  <si>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</si>
  <si>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</si>
  <si>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</si>
  <si>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</si>
  <si>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</si>
  <si>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</si>
  <si>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</si>
  <si>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</si>
  <si>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</si>
  <si>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</si>
  <si>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</si>
  <si>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</si>
  <si>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</si>
  <si>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</si>
  <si>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</si>
  <si>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</si>
  <si>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</si>
  <si>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</si>
  <si>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</si>
  <si>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</si>
  <si>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</si>
  <si>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</si>
  <si>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</si>
  <si>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</si>
  <si>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</si>
  <si>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</si>
  <si>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</si>
  <si>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</si>
  <si>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</si>
  <si>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</si>
  <si>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</si>
  <si>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</si>
  <si>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</si>
  <si>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</si>
  <si>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</si>
  <si>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</si>
  <si>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</si>
  <si>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</si>
  <si>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</si>
  <si>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</si>
  <si>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</si>
  <si>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</si>
  <si>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</si>
  <si>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</si>
  <si>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</si>
  <si>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</si>
  <si>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</si>
  <si>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</si>
  <si>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</si>
  <si>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</si>
  <si>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</si>
  <si>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</si>
  <si>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</si>
  <si>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</si>
  <si>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</si>
  <si>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</si>
  <si>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</si>
  <si>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</si>
  <si>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</si>
  <si>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</si>
  <si>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</si>
  <si>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</si>
  <si>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</si>
  <si>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</si>
  <si>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</si>
  <si>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</si>
  <si>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</si>
  <si>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</si>
  <si>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</si>
  <si>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</si>
  <si>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</si>
  <si>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</si>
  <si>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</si>
  <si>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</si>
  <si>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</si>
  <si>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</si>
  <si>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</si>
  <si>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</si>
  <si>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</si>
  <si>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</si>
  <si>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</si>
  <si>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</si>
  <si>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</si>
  <si>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</si>
  <si>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</si>
  <si>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</si>
  <si>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</si>
  <si>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</si>
  <si>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</si>
  <si>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</si>
  <si>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</si>
  <si>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</si>
  <si>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</si>
  <si>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</si>
  <si>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</si>
  <si>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</si>
  <si>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</si>
  <si>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</si>
  <si>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</si>
  <si>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</si>
  <si>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</si>
  <si>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</si>
  <si>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</si>
  <si>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</si>
  <si>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</si>
  <si>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</si>
  <si>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</si>
  <si>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</si>
  <si>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</si>
  <si>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</si>
  <si>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</si>
  <si>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</si>
  <si>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</si>
  <si>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</si>
  <si>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</si>
  <si>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</si>
  <si>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</si>
  <si>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</si>
  <si>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</si>
  <si>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</si>
  <si>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</si>
  <si>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</si>
  <si>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</si>
  <si>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</si>
  <si>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</si>
  <si>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</si>
  <si>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</si>
  <si>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</si>
  <si>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</si>
  <si>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</si>
  <si>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</si>
  <si>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</si>
  <si>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</si>
  <si>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</si>
  <si>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</si>
  <si>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</si>
  <si>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</si>
  <si>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</si>
  <si>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</si>
  <si>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</si>
  <si>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</si>
  <si>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</si>
  <si>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</si>
  <si>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</si>
  <si>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</si>
  <si>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</si>
  <si>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</si>
  <si>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</si>
  <si>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</si>
  <si>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</si>
  <si>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</si>
  <si>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</si>
  <si>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</si>
  <si>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</si>
  <si>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</si>
  <si>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</si>
  <si>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</si>
  <si>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</si>
  <si>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</si>
  <si>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</si>
  <si>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</si>
  <si>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</si>
  <si>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</si>
  <si>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</si>
  <si>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</si>
  <si>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</si>
  <si>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</si>
  <si>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</si>
  <si>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</si>
  <si>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</si>
  <si>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</si>
  <si>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</si>
  <si>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</si>
  <si>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</si>
  <si>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</si>
  <si>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</si>
  <si>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</si>
  <si>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</si>
  <si>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</si>
  <si>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</si>
  <si>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</si>
  <si>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</si>
  <si>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</si>
  <si>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</si>
  <si>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</si>
  <si>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</si>
  <si>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</si>
  <si>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</si>
  <si>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</si>
  <si>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</si>
  <si>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</si>
  <si>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</si>
  <si>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</si>
  <si>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</si>
  <si>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</si>
  <si>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</si>
  <si>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</si>
  <si>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</si>
  <si>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</si>
  <si>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</si>
  <si>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</si>
  <si>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</si>
  <si>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</si>
  <si>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</si>
  <si>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</si>
  <si>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</si>
  <si>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</si>
  <si>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</si>
  <si>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</si>
  <si>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</si>
  <si>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</si>
  <si>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</si>
  <si>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</si>
  <si>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</si>
  <si>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</si>
  <si>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</si>
  <si>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</si>
  <si>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</si>
  <si>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</si>
  <si>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</si>
  <si>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</si>
  <si>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</si>
  <si>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</si>
  <si>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</si>
  <si>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</si>
  <si>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</si>
  <si>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</si>
  <si>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</si>
  <si>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</si>
  <si>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</si>
  <si>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</si>
  <si>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</si>
  <si>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</si>
  <si>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</si>
  <si>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</si>
  <si>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</si>
  <si>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</si>
  <si>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</si>
  <si>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</si>
  <si>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</si>
  <si>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</si>
  <si>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</si>
  <si>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</si>
  <si>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</si>
  <si>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</si>
  <si>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</si>
  <si>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</si>
  <si>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</si>
  <si>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</si>
  <si>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</si>
  <si>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</si>
  <si>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</si>
  <si>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</si>
  <si>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</si>
  <si>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</si>
  <si>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</si>
  <si>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</si>
  <si>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</si>
  <si>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</si>
  <si>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</si>
  <si>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</si>
  <si>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</si>
  <si>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</si>
  <si>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</si>
  <si>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</si>
  <si>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</si>
  <si>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</si>
  <si>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</si>
  <si>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</si>
  <si>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</si>
  <si>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</si>
  <si>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</si>
  <si>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</si>
  <si>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</si>
  <si>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</si>
  <si>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</si>
  <si>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</si>
  <si>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</si>
  <si>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</si>
  <si>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</si>
  <si>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</si>
  <si>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</si>
  <si>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</si>
  <si>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</si>
  <si>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</si>
  <si>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</si>
  <si>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</si>
  <si>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</si>
  <si>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</si>
  <si>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</si>
  <si>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</si>
  <si>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</si>
  <si>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</si>
  <si>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</si>
  <si>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</si>
  <si>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</si>
  <si>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</si>
  <si>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</si>
  <si>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</si>
  <si>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</si>
  <si>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</si>
  <si>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</si>
  <si>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</si>
  <si>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</si>
  <si>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</si>
  <si>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</si>
  <si>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</si>
  <si>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</si>
  <si>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</si>
  <si>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</si>
  <si>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</si>
  <si>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</si>
  <si>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</si>
  <si>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</si>
  <si>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</si>
  <si>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</si>
  <si>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</si>
  <si>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</si>
  <si>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</si>
  <si>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</si>
  <si>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</si>
  <si>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</si>
  <si>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</si>
  <si>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</si>
  <si>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</si>
  <si>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</si>
  <si>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</si>
  <si>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</si>
  <si>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</si>
  <si>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</si>
  <si>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</si>
  <si>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</si>
  <si>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</si>
  <si>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</si>
  <si>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</si>
  <si>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</si>
  <si>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</si>
  <si>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</si>
  <si>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</si>
  <si>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</si>
  <si>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</si>
  <si>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</si>
  <si>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</si>
  <si>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</si>
  <si>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</si>
  <si>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</si>
  <si>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</si>
  <si>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</si>
  <si>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</si>
  <si>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</si>
  <si>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</si>
  <si>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</si>
  <si>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</si>
  <si>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</si>
  <si>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</si>
  <si>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</si>
  <si>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</si>
  <si>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</si>
  <si>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</si>
  <si>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</si>
  <si>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</si>
  <si>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</si>
  <si>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</si>
  <si>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</si>
  <si>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</si>
  <si>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</si>
  <si>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</si>
  <si>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</si>
  <si>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</si>
  <si>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</si>
  <si>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</si>
  <si>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</si>
  <si>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</si>
  <si>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</si>
  <si>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</si>
  <si>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</si>
  <si>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</si>
  <si>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</si>
  <si>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</si>
  <si>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</si>
  <si>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</si>
  <si>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</si>
  <si>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</si>
  <si>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</si>
  <si>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</si>
  <si>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</si>
  <si>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</si>
  <si>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</si>
  <si>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</si>
  <si>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</si>
  <si>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</si>
  <si>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</si>
  <si>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</si>
  <si>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</si>
  <si>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</si>
  <si>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</si>
  <si>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</si>
  <si>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</si>
  <si>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</si>
  <si>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</si>
  <si>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</si>
  <si>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</si>
  <si>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</si>
  <si>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</si>
  <si>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</si>
  <si>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</si>
  <si>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</si>
  <si>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</si>
  <si>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</si>
  <si>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</si>
  <si>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</si>
  <si>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</si>
  <si>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</si>
  <si>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</si>
  <si>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</si>
  <si>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</si>
  <si>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</si>
  <si>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</si>
  <si>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</si>
  <si>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</si>
  <si>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</si>
  <si>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</si>
  <si>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</si>
  <si>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</si>
  <si>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</si>
  <si>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</si>
  <si>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</si>
  <si>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</si>
  <si>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</si>
  <si>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</si>
  <si>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</si>
  <si>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</si>
  <si>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</si>
  <si>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</si>
  <si>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</si>
  <si>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</si>
  <si>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</si>
  <si>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</si>
  <si>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</si>
  <si>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</si>
  <si>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</si>
  <si>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</si>
  <si>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</si>
  <si>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</si>
  <si>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</si>
  <si>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</si>
  <si>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</si>
  <si>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</si>
  <si>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</si>
  <si>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</si>
  <si>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</si>
  <si>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</si>
  <si>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</si>
  <si>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</si>
  <si>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</si>
  <si>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</si>
  <si>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</si>
  <si>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</si>
  <si>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</si>
  <si>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</si>
  <si>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</si>
  <si>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</si>
  <si>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</si>
  <si>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</si>
  <si>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</si>
  <si>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</si>
  <si>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</si>
  <si>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</si>
  <si>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</si>
  <si>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</si>
  <si>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</si>
  <si>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</si>
  <si>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</si>
  <si>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</si>
  <si>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</si>
  <si>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</si>
  <si>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</si>
  <si>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</si>
  <si>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</si>
  <si>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</si>
  <si>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</si>
  <si>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</si>
  <si>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</si>
  <si>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</si>
  <si>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</si>
  <si>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</si>
  <si>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</si>
  <si>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</si>
  <si>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</si>
  <si>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</si>
  <si>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</si>
  <si>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</si>
  <si>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</si>
  <si>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</si>
  <si>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</si>
  <si>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</si>
  <si>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</si>
  <si>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</si>
  <si>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</si>
  <si>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</si>
  <si>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</si>
  <si>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</si>
  <si>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</si>
  <si>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</si>
  <si>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</si>
  <si>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</si>
  <si>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</si>
  <si>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</si>
  <si>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</si>
  <si>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</si>
  <si>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</si>
  <si>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</si>
  <si>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</si>
  <si>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</si>
  <si>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</si>
  <si>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</si>
  <si>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</si>
  <si>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</si>
  <si>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</si>
  <si>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</si>
  <si>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</si>
  <si>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</si>
  <si>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</si>
  <si>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</si>
  <si>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</si>
  <si>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</si>
  <si>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</si>
  <si>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</si>
  <si>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</si>
  <si>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</si>
  <si>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</si>
  <si>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</si>
  <si>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</si>
  <si>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</si>
  <si>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</si>
  <si>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</si>
  <si>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</si>
  <si>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PCM-20251106-00001739</t>
  </si>
  <si>
    <t>ETA 60 min</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</si>
  <si>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</si>
  <si>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</si>
  <si>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</si>
  <si>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</si>
  <si>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</si>
  <si>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</si>
  <si>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</si>
  <si>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</si>
  <si>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</si>
  <si>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Sceco Cut in Area and Team save HUB Site MLJI0219</t>
  </si>
  <si>
    <t>No pcm</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</si>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</sst>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41" dataDxfId="140" headerRowBorderDxfId="138" tableBorderDxfId="139" totalsRowBorderDxfId="137">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304.76088784722378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45967.709313541665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45967.709313541665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45967.709313541665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45967.709313541665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45967.709313541665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45967.709313541665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45967.709313541665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45967.709313541665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45967.709313541665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45967.709313541665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45967.709313541665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45967.709313541665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45967.709313541665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45967.709313541665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45967.709313541665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45967.709313541665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45967.709313541665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45967.709313541665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45967.709313541665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45967.709313541665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45967.709313541665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45967.709313541665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45967.709313541665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45967.709313541665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45967.709313541665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45967.709313541665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45967.709313541665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45967.709313541665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45967.709313541665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45967.709313541665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45967.709313541665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45967.709313541665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45967.709313541665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45967.709313541665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45967.709313541665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45967.709313541665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45967.709313541665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45967.709313541665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45967.709313541665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45967.709313541665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45967.709313541665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45967.709313541665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45967.709313541665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45967.709313541665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45967.709313541665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45967.709313541665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45967.709313541665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45967.709313541665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45967.709313541665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45967.709313541665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45967.709313541665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45967.709313541665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45967.709313541665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45967.709313541665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45967.709313541665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45967.709313541665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45967.709313541665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45967.709313541665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45967.709313541665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45967.709313541665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45967.709313541665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45967.709313541665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45967.709313541665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45967.709313541665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45967.709313541665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45967.709313541665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45967.709313541665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45967.709313541665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45967.709313541665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45967.709313541665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45967.709313541665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45967.709313541665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45967.709313541665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45967.709313541665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45967.709313541665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45967.709313541665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45967.709313541665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45967.709313541665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45967.709313541665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45967.709313541665</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45967.709313541665</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45967.709313541665</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27392830-362A-443E-BA8B-0DC74E0C013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142.70947581018845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22307</v>
      </c>
      <c r="E4" s="103" t="s">
        <v>39021</v>
      </c>
      <c r="F4" s="104">
        <v>45967.700532407405</v>
      </c>
      <c r="G4" s="105">
        <f ca="1">IFERROR(NOW()-F4,"-")</f>
        <v>8.7811342600616626E-3</v>
      </c>
      <c r="H4" s="104">
        <v>45967.694502314815</v>
      </c>
      <c r="I4" s="18" t="str">
        <f>IFERROR(VLOOKUP(D4,DB!A:F,6,0),"")</f>
        <v>Power cube</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45967.709313541665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45967.709313541665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45967.709313541665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45967.70931377315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45967.70931377315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45967.70931377315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45967.70931377315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45967.70931377315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45967.70931377315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45967.70931377315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45967.70931377315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45967.70931377315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45967.70931377315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45967.70931377315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45967.70931377315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45967.70931377315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45967.70931377315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45967.70931377315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45967.70931377315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45967.70931377315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45967.70931377315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45967.70931377315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45967.70931377315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45967.70931377315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45967.70931377315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45967.70931377315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45967.70931377315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45967.70931377315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45967.70931377315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45967.70931377315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45967.70931377315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45967.70931377315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45967.70931377315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45967.70931377315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45967.70931377315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45967.70931377315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45967.70931377315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45967.70931377315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45967.70931377315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45967.70931377315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45967.70931377315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45967.70931377315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45967.70931377315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45967.70931377315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45967.70931377315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45967.70931377315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45967.70931377315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45967.70931377315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45967.70931377315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45967.70931377315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45967.70931377315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45967.70931377315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45967.70931377315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45967.70931377315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45967.70931377315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45967.70931377315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45967.70931377315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45967.70931377315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45967.70931377315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45967.70931377315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45967.70931377315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45967.70931377315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45967.70931377315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45967.70931377315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45967.70931377315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45967.70931377315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45967.70931377315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45967.70931377315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45967.70931377315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45967.70931377315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45967.70931377315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45967.70931377315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45967.70931377315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45967.70931377315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45967.70931377315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45967.70931377315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45967.70931377315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45967.70931377315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45967.70931377315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45967.70931377315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45967.70931377315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40"/>
      <c r="B86" s="141" t="str">
        <f>IFERROR(VLOOKUP(D86,DB!A:K,11,0),"")</f>
        <v/>
      </c>
      <c r="C86" s="141"/>
      <c r="D86" s="141"/>
      <c r="E86" s="142"/>
      <c r="F86" s="143"/>
      <c r="G86" s="144">
        <f ca="1">IFERROR(NOW()-F86,"-")</f>
        <v>45967.70931377315</v>
      </c>
      <c r="H86" s="143"/>
      <c r="I86" s="141" t="str">
        <f>IFERROR(VLOOKUP(D86,DB!A:F,6,0),"")</f>
        <v/>
      </c>
      <c r="J86" s="141" t="str">
        <f>IFERROR(VLOOKUP(D86,DB!A:G,7,0),"")</f>
        <v/>
      </c>
      <c r="K86" s="145"/>
      <c r="L86" s="141" t="str">
        <f>IFERROR(VLOOKUP(D86,DB!A:I,9,0),"")</f>
        <v/>
      </c>
      <c r="M86" s="141"/>
      <c r="N86" s="141"/>
      <c r="O86" s="141"/>
      <c r="P86" s="141"/>
      <c r="Q86" s="141"/>
      <c r="R86" s="141"/>
      <c r="S86" s="141"/>
      <c r="T86" s="141"/>
      <c r="U86" s="141"/>
      <c r="V86" s="141"/>
      <c r="W86" s="141"/>
      <c r="X86" s="141"/>
      <c r="Y86" s="141"/>
      <c r="Z86" s="141"/>
      <c r="AA86" s="141"/>
      <c r="AB86" s="141"/>
      <c r="AC86" s="141"/>
      <c r="AD86" s="141"/>
      <c r="AE86" s="141"/>
      <c r="AF86" s="141"/>
      <c r="AG86" s="141"/>
      <c r="AH86" s="141"/>
      <c r="AI86" s="141"/>
      <c r="AJ86" s="141"/>
      <c r="AK86" s="141"/>
      <c r="AL86" s="141"/>
      <c r="AM86" s="141"/>
      <c r="AN86" s="141"/>
      <c r="AO86" s="141"/>
      <c r="AP86" s="141"/>
      <c r="AQ86" s="141"/>
      <c r="AR86" s="141"/>
      <c r="AS86" s="141"/>
      <c r="AT86" s="141"/>
      <c r="AU86" s="141"/>
      <c r="AV86" s="141"/>
      <c r="AW86" s="141"/>
      <c r="AX86" s="141"/>
      <c r="AY86" s="141"/>
      <c r="AZ86" s="141"/>
      <c r="BA86" s="141"/>
      <c r="BB86" s="141"/>
      <c r="BC86" s="141"/>
      <c r="BD86" s="141"/>
      <c r="BE86" s="141"/>
      <c r="BF86" s="141"/>
      <c r="BG86" s="141"/>
      <c r="BH86" s="141"/>
      <c r="BI86" s="141"/>
      <c r="BJ86" s="141"/>
      <c r="BK86" s="141"/>
      <c r="BL86" s="141"/>
      <c r="BM86" s="141"/>
      <c r="BN86" s="141"/>
      <c r="BO86" s="141"/>
      <c r="BP86" s="141"/>
      <c r="BQ86" s="141"/>
      <c r="BR86" s="141"/>
      <c r="BS86" s="141"/>
      <c r="BT86" s="141"/>
      <c r="BU86" s="141"/>
      <c r="BV86" s="141"/>
      <c r="BW86" s="141"/>
      <c r="BX86" s="141"/>
      <c r="BY86" s="141"/>
      <c r="BZ86" s="141"/>
      <c r="CA86" s="141"/>
      <c r="CB86" s="141"/>
      <c r="CC86" s="141"/>
      <c r="CD86" s="141"/>
      <c r="CE86" s="141"/>
      <c r="CF86" s="141"/>
      <c r="CG86" s="141"/>
      <c r="CH86" s="141"/>
      <c r="CI86" s="141"/>
      <c r="CJ86" s="14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45967.70931377315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45967.70931377315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45967.70931377315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45967.70931377315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45967.70931377315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45967.70931377315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45967.70931377315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45967.70931377315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45967.70931377315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45967.70931377315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45967.70931377315</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45967.70931377315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45967.70931377315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45967.70931377315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45967.70931377315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45967.70931377315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45967.70931377315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45967.70931377315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45967.70931377315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45967.70931377315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45967.70931377315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45967.70931377315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45967.70931377315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45967.70931377315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45967.70931377315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45967.70931377315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45967.70931377315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45967.70931377315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45967.70931377315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45967.70931377315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45967.70931377315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45967.70931377315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45967.70931377315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45967.70931377315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45967.70931377315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45967.70931377315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45967.70931377315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45967.70931377315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45967.70931377315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45967.70931377315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45967.70931377315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45967.70931377315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45967.70931377315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45967.70931377315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45967.70931377315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45967.70931377315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45967.70931377315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45967.70931377315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45967.70931377315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45967.70931377315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45967.70931377315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45967.70931377315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45967.70931377315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45967.70931377315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45967.70931377315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45967.70931377315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45967.70931377315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45967.70931377315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45967.70931377315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45967.70931377315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45967.70931377315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45967.70931377315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45967.70931377315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45967.70931377315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45967.70931377315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45967.70931377315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45967.70931377315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45967.70931377315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45967.70931377315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45967.70931377315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45967.70931377315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45967.70931377315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45967.70931377315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45967.70931377315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45967.70931377315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45967.70931377315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45967.70931377315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45967.70931377315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45967.70931377315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45967.70931377315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45967.70931377315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45967.70931377315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45967.70931377315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45967.70931377315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45967.70931377315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45967.70931377315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45967.70931377315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45967.70931377315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45967.70931377315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45967.70931377315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45967.70931377315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45967.70931377315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45967.70931377315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45967.70931377315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45967.70931377315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45967.70931377315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45967.70931377315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45967.70931377315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45967.70931377315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45967.70931377315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45967.70931377315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45967.70931377315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45967.70931377315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45967.70931377315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45967.70931377315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45967.70931377315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45967.70931377315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45967.70931377315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45967.70931377315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45967.70931377315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45967.70931377315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45967.70931377315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45967.70931377315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45967.70931377315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45967.70931377315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45967.70931377315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45967.70931377315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45967.70931377315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45967.70931377315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45967.70931377315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45967.70931377315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45967.70931377315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45967.70931377315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45967.70931377315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45967.70931377315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45967.70931377315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45967.70931377315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45967.70931377315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45967.70931377315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45967.70931377315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45967.70931377315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45967.70931377315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45967.70931377315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45967.70931377315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45967.70931377315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45967.70931377315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45967.70931377315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45967.70931377315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45967.70931377315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45967.70931377315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45967.70931377315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45967.70931377315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45967.70931377315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45967.70931377315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45967.70931377315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45967.70931377315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45967.70931377315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45967.70931377315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45967.70931377315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45967.70931377315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45967.70931377315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45967.70931377315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45967.70931377315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45967.70931377315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45967.70931377315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45967.70931377315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45967.70931377315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45967.70931377315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45967.70931377315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45967.70931377315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45967.70931377315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45967.70931377315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45967.70931377315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45967.70931377315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45967.70931377315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45967.70931377315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45967.70931377315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45967.70931377315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45967.70931377315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45967.70931377315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45967.70931377315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45967.70931377315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45967.70931377315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45967.70931377315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45967.70931377315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45967.70931377315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45967.70931377315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45967.70931377315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45967.70931377315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45967.70931377315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45967.70931377315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45967.70931377315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45967.70931377315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45967.70931377315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45967.70931377315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45967.70931377315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45967.70931377315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45967.70931377315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45967.70931377315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45967.70931377315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45967.70931377315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45967.70931377315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45967.70931377315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45967.70931377315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45967.70931377315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45967.70931377315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45967.70931377315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45967.70931377315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45967.70931377315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45967.70931377315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45967.70931377315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45967.70931377315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45967.70931377315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45967.70931377315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45967.70931377315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45967.70931377315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45967.70931377315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45967.70931377315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45967.70931377315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45967.70931377315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45967.70931377315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45967.70931377315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45967.70931377315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45967.70931377315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45967.70931377315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45967.70931377315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45967.70931377315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45967.70931377315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45967.70931377315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45967.70931377315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45967.70931377315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45967.70931377315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45967.70931377315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45967.70931377315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45967.70931377315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45967.70931377315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45967.70931377315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45967.70931377315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45967.70931377315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45967.70931377315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45967.70931377315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45967.70931377315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45967.70931377315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45967.70931377315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45967.70931377315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45967.70931377315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45967.70931377315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45967.70931377315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45967.70931377315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45967.70931377315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45967.70931377315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45967.70931377315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45967.70931377315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45967.70931377315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45967.70931377315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45967.70931377315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45967.70931377315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45967.70931377315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45967.70931377315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45967.70931377315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45967.70931377315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45967.70931377315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45967.70931377315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45967.70931377315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45967.70931377315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45967.70931377315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45967.70931377315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45967.70931377315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45967.70931377315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45967.70931377315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45967.70931377315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45967.70931377315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45967.70931377315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45967.70931377315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45967.70931377315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45967.70931377315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45967.70931377315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45967.70931377315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45967.70931377315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45967.70931377315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45967.70931377315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45967.70931377315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45967.70931377315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45967.70931377315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45967.70931377315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45967.70931377315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45967.70931377315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45967.70931377315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45967.70931377315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45967.70931377315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45967.70931377315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45967.70931377315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45967.70931377315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45967.70931377315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45967.70931377315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45967.70931377315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45967.70931377315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45967.70931377315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45967.70931377315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45967.70931377315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45967.70931377315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45967.70931377315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45967.70931377315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45967.70931377315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45967.70931377315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45967.70931377315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45967.70931377315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45967.70931377315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45967.70931377315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45967.70931377315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45967.70931377315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45967.70931377315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45967.70931377315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45967.70931377315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45967.70931377315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45967.70931377315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45967.70931377315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45967.70931377315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45967.70931377315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45967.70931377315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45967.70931377315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45967.70931377315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45967.70931377315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45967.70931377315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45967.70931377315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45967.70931377315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45967.70931377315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45967.70931377315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45967.70931377315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45967.70931377315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45967.70931377315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45967.70931377315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45967.70931377315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45967.70931377315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45967.70931377315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45967.70931377315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45967.70931377315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45967.70931377315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45967.70931377315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45967.70931377315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45967.70931377315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45967.70931377315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45967.70931377315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45967.70931377315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45967.70931377315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45967.70931377315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45967.70931377315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45967.70931377315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45967.70931377315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45967.70931377315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45967.70931377315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45967.70931377315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45967.70931377315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45967.70931377315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45967.70931377315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45967.70931377315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45967.70931377315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45967.70931377315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45967.70931377315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45967.70931377315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45967.70931377315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45967.70931377315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45967.70931377315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45967.70931377315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45967.70931377315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45967.70931377315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45967.70931377315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45967.70931377315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45967.70931377315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45967.70931377315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45967.70931377315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45967.70931377315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45967.70931377315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45967.70931377315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45967.70931377315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45967.70931377315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45967.70931377315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45967.70931377315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45967.70931377315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45967.70931377315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45967.70931377315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45967.70931377315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45967.70931377315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45967.70931377315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45967.70931377315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45967.70931377315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45967.70931377315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45967.70931377315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45967.70931377315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45967.70931377315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45967.70931377315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45967.70931377315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45967.70931377315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45967.70931377315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45967.70931377315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45967.70931377315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45967.70931377315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45967.70931377315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45967.70931377315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45967.70931377315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45967.70931377315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45967.70931377315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45967.70931377315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45967.70931377315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45967.70931377315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45967.70931377315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45967.70931377315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45967.70931377315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45967.70931377315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45967.70931377315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45967.70931377315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45967.70931377315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45967.70931377315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45967.70931377315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45967.70931377315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45967.70931377315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45967.70931377315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45967.70931377315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45967.70931377315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45967.70931377315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45967.70931377315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45967.70931377315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45967.70931377315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45967.70931377315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45967.70931377315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45967.70931377315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45967.70931377315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45967.70931377315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45967.70931377315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45967.70931377315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45967.70931377315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45967.70931377315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45967.70931377315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45967.70931377315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45967.70931377315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45967.70931377315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45967.70931377315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45967.70931377315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45967.70931377315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45967.70931377315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45967.70931377315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45967.70931377315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45967.70931377315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45967.70931377315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45967.70931377315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45967.70931377315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45967.70931377315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45967.70931377315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45967.70931377315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45967.70931377315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45967.70931377315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45967.70931377315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45967.70931377315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45967.70931377315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45967.70931377315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45967.70931377315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45967.70931377315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45967.70931377315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45967.70931377315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45967.70931377315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45967.70931377315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45967.70931377315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45967.70931377315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45967.70931377315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45967.70931377315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45967.70931377315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45967.70931377315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45967.70931377315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45967.70931377315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45967.70931377315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45967.70931377315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45967.70931377315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45967.70931377315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45967.70931377315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45967.70931377315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45967.70931377315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45967.70931377315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45967.70931377315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45967.70931377315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45967.70931377315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45967.70931377315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45967.70931377315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45967.70931377315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45967.70931377315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45967.70931377315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45967.70931377315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45967.70931377315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45967.70931377315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45967.70931377315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45967.70931377315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45967.70931377315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45967.70931377315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45967.70931377315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45967.70931377315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45967.70931377315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45967.70931377315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45967.70931377315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45967.70931377315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45967.70931377315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45967.70931377315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45967.70931377315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45967.70931377315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45967.70931377315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45967.70931377315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45967.70931377315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45967.70931377315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45967.70931377315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45967.70931377315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45967.70931377315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45967.70931377315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45967.70931377315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45967.70931377315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45967.70931377315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45967.70931377315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45967.70931377315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45967.70931377315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45967.70931377315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45967.70931377315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45967.70931377315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45967.70931377315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45967.70931377315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45967.70931377315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45967.70931377315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45967.70931377315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45967.70931377315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45967.70931377315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45967.70931377315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45967.70931377315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45967.70931377315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45967.70931377315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45967.70931377315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45967.70931377315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45967.70931377315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45967.70931377315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45967.70931377315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45967.70931377315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45967.70931377315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45967.70931377315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45967.70931377315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45967.70931377315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45967.70931377315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45967.70931377315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45967.70931377315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45967.70931377315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45967.70931377315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45967.70931377315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45967.70931377315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45967.70931377315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45967.70931377315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45967.70931377315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45967.70931377315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45967.70931377315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45967.70931377315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45967.70931377315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45967.70931377315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45967.70931377315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45967.70931377315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45967.70931377315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45967.70931377315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45967.70931377315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45967.70931377315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45967.70931377315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45967.70931377315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45967.70931377315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45967.70931377315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45967.70931377315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45967.70931377315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45967.70931377315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45967.70931377315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45967.70931377315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45967.70931377315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45967.70931377315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45967.70931377315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45967.70931377315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45967.70931377315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45967.70931377315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45967.70931377315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45967.70931377315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45967.70931377315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45967.70931377315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45967.70931377315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45967.70931377315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45967.70931377315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45967.70931377315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45967.70931377315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45967.70931377315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45967.70931377315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45967.70931377315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45967.70931377315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45967.70931377315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45967.70931377315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45967.70931377315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45967.70931377315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45967.70931377315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45967.70931377315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45967.70931377315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45967.70931377315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45967.70931377315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45967.70931377315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45967.70931377315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45967.70931377315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45967.70931377315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45967.70931377315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45967.70931377315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45967.70931377315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45967.70931377315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45967.70931377315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45967.70931377315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45967.70931377315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45967.70931377315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45967.70931377315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45967.70931377315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45967.70931377315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45967.70931377315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45967.70931377315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45967.70931377315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45967.70931377315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45967.70931377315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45967.70931377315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45967.70931377315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45967.70931377315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45967.70931377315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45967.70931377315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45967.70931377315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45967.70931377315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45967.70931377315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45967.70931377315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45967.70931377315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45967.70931377315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45967.70931377315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45967.70931377315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45967.70931377315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45967.70931377315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45967.70931377315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45967.70931377315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45967.70931377315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45967.70931377315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45967.70931377315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45967.70931377315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45967.70931377315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45967.70931377315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45967.70931377315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45967.70931377315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45967.70931377315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45967.70931377315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45967.70931377315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45967.70931377315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45967.70931377315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45967.70931377315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45967.70931377315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45967.70931377315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45967.70931377315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45967.70931377315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45967.70931377315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45967.70931377315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45967.70931377315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45967.70931377315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45967.70931377315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45967.70931377315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45967.70931377315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45967.70931377315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45967.70931377315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45967.70931377315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45967.70931377315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45967.70931377315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45967.70931377315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45967.70931377315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45967.70931377315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45967.70931377315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45967.70931377315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45967.70931377315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45967.70931377315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45967.70931377315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45967.70931377315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45967.70931377315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45967.70931377315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45967.70931377315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45967.70931377315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45967.70931377315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45967.70931377315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45967.70931377315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45967.70931377315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45967.70931377315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45967.70931377315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45967.70931377315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45967.70931377315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45967.70931377315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45967.70931377315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45967.70931377315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45967.70931377315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45967.70931377315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45967.70931377315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45967.70931377315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45967.70931377315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45967.70931377315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45967.70931377315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45967.70931377315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45967.70931377315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45967.70931377315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45967.70931377315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45967.70931377315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45967.70931377315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45967.70931377315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45967.70931377315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45967.70931377315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45967.70931377315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45967.70931377315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45967.70931377315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45967.70931377315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45967.70931377315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45967.70931377315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45967.70931377315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45967.70931377315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45967.70931377315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45967.70931377315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45967.70931377315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45967.70931377315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45967.70931377315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45967.70931377315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45967.70931377315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45967.70931377315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45967.70931377315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45967.70931377315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45967.70931377315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45967.70931377315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45967.70931377315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45967.70931377315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45967.70931377315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45967.70931377315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45967.70931377315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45967.70931377315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45967.70931377315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45967.70931377315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45967.70931377315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45967.70931377315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45967.70931377315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45967.70931377315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45967.70931377315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45967.70931377315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45967.70931377315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45967.70931377315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45967.70931377315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45967.70931377315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45967.70931377315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45967.70931377315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45967.70931377315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45967.70931377315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45967.70931377315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45967.70931377315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45967.70931377315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45967.70931377315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45967.70931377315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45967.70931377315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45967.70931377315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45967.70931377315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45967.70931377315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45967.70931377315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45967.70931377315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45967.70931377315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45967.70931377315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45967.70931377315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45967.70931377315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45967.70931377315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45967.70931377315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45967.70931377315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45967.70931377315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45967.70931377315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45967.70931377315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45967.70931377315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45967.70931377315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45967.70931377315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45967.70931377315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45967.70931377315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45967.70931377315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45967.70931377315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45967.70931377315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45967.70931377315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45967.70931377315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45967.70931377315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45967.70931377315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45967.70931377315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45967.70931377315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45967.70931377315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45967.70931377315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45967.70931377315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45967.70931377315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45967.70931377315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45967.70931377315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45967.70931377315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45967.70931377315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45967.70931377315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45967.70931377315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45967.70931377315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45967.70931377315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45967.70931377315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45967.70931377315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45967.70931377315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45967.70931377315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45967.70931377315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45967.70931377315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45967.70931377315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45967.70931377315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45967.70931377315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45967.70931377315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45967.70931377315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45967.70931377315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45967.70931377315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45967.70931377315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45967.70931377315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45967.70931377315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45967.70931377315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45967.70931377315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45967.70931377315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45967.70931377315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45967.70931377315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45967.70931377315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45967.70931377315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45967.70931377315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45967.70931377315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45967.70931377315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45967.70931377315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45967.70931377315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45967.70931377315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45967.70931377315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45967.70931377315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45967.70931377315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45967.70931377315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45967.70931377315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45967.70931377315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45967.70931377315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45967.70931377315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45967.70931377315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45967.70931377315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45967.70931377315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45967.70931377315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45967.70931377315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45967.70931377315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45967.70931377315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45967.70931377315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45967.70931377315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45967.70931377315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45967.70931377315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45967.70931377315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45967.70931377315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45967.70931377315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45967.70931377315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45967.70931377315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45967.70931377315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45967.70931377315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45967.70931377315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45967.70931377315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45967.70931377315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45967.70931377315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45967.70931377315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45967.70931377315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45967.70931377315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45967.70931377315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45967.70931377315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45967.70931377315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45967.70931377315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45967.70931377315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45967.70931377315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45967.70931377315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45967.70931377315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45967.70931377315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45967.70931377315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45967.70931377315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45967.70931377315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45967.70931377315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45967.70931377315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45967.70931377315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45967.70931377315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45967.70931377315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45967.70931377315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45967.70931377315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45967.70931377315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45967.70931377315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45967.70931377315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45967.70931377315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45967.70931377315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45967.70931377315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45967.70931377315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45967.70931377315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45967.70931377315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45967.70931377315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45967.70931377315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45967.70931377315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45967.70931377315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45967.70931377315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45967.70931377315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45967.70931377315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45967.70931377315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45967.70931377315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45967.70931377315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45967.70931377315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45967.70931377315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45967.70931377315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45967.70931377315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45967.70931377315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45967.70931377315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45967.70931377315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45967.70931377315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45967.70931377315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45967.70931377315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45967.70931377315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45967.70931377315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45967.70931377315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45967.70931377315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45967.70931377315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45967.70931377315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45967.70931377315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45967.70931377315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45967.70931377315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45967.70931377315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45967.70931377315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45967.70931377315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45967.70931377315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45967.70931377315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45967.70931377315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45967.70931377315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45967.70931377315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45967.70931377315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45967.70931377315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45967.70931377315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45967.70931377315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45967.70931377315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45967.70931377315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45967.70931377315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45967.70931377315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45967.70931377315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45967.70931377315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45967.70931377315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45967.70931377315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45967.70931377315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45967.70931377315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45967.70931377315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45967.70931377315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45967.70931377315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45967.70931377315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45967.70931377315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45967.70931377315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45967.70931377315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45967.70931377315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45967.70931377315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45967.70931377315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45967.70931377315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45967.70931377315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45967.70931377315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45967.70931377315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45967.70931377315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45967.70931377315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45967.70931377315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45967.70931377315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45967.70931377315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45967.70931377315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45967.70931377315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45967.70931377315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45967.70931377315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45967.70931377315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45967.70931377315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45967.70931377315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45967.70931377315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45967.70931377315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45967.70931377315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45967.70931377315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45967.70931377315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45967.70931377315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45967.70931377315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45967.70931377315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45967.70931377315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45967.70931377315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45967.70931377315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45967.70931377315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45967.70931377315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45967.70931377315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45967.70931377315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45967.70931377315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45967.70931377315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45967.70931377315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45967.70931377315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45967.70931377315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45967.70931377315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45967.70931377315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45967.70931377315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45967.70931377315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45967.70931377315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45967.70931377315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45967.70931377315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45967.70931377315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45967.70931377315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45967.70931377315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45967.70931377315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45967.70931377315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45967.70931377315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45967.70931377315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45967.70931377315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45967.70931377315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45967.70931377315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45967.70931377315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45967.70931377315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45967.70931377315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45967.70931377315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45967.70931377315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45967.70931377315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45967.70931377315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45967.70931377315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45967.70931377315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45967.70931377315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45967.70931377315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45967.70931377315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45967.70931377315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45967.70931377315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45967.70931377315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45967.70931377315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45967.70931377315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45967.70931377315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45967.70931377315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45967.70931377315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45967.70931377315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45967.70931377315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45967.70931377315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45967.70931377315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45967.70931377315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45967.70931377315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45967.70931377315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45967.70931377315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45967.70931377315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45967.70931377315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45967.70931377315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45967.70931377315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45967.70931377315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45967.70931377315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45967.70931377315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45967.70931377315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45967.70931377315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45967.70931377315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45967.70931377315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45967.70931377315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45967.70931377315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45967.70931377315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45967.70931377315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45967.70931377315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45967.70931377315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45967.70931377315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45967.70931377315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45967.70931377315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45967.70931377315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45967.70931377315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45967.70931377315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45967.70931377315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45967.70931377315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45967.70931377315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45967.70931377315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45967.70931377315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45967.70931377315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45967.70931377315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45967.70931377315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45967.70931377315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45967.70931377315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45967.70931377315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45967.70931377315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45967.70931377315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45967.70931377315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45967.70931377315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45967.70931377315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45967.70931377315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45967.70931377315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45967.70931377315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45967.70931377315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45967.70931377315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45967.70931377315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45967.70931377315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I13" sqref="I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264.22859618055372</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0.22757766203721985</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0.12775127314671408</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t="shared" ref="G5:G6" ca="1" si="0">IFERROR(NOW()-F5,"")</f>
        <v>0.11927881944575347</v>
      </c>
      <c r="H5" s="112">
        <v>45967.579270833332</v>
      </c>
      <c r="I5" s="108" t="str">
        <f>IFERROR(VLOOKUP(D5,DB!A:F,6,0),"")</f>
        <v>SCECO</v>
      </c>
      <c r="J5" s="108" t="str">
        <f>IFERROR(VLOOKUP(D5,DB!A:G,7,0),"")</f>
        <v>Dead</v>
      </c>
      <c r="K5" s="114" t="s">
        <v>39116</v>
      </c>
      <c r="L5" s="110" t="str">
        <f>IFERROR(VLOOKUP(D5,DB!A:I,9,0),"")</f>
        <v>Latis</v>
      </c>
    </row>
    <row r="6" spans="1:16" ht="15" customHeight="1">
      <c r="A6" s="108" t="s">
        <v>39117</v>
      </c>
      <c r="B6" s="108" t="str">
        <f>IFERROR(VLOOKUP(D6,DB!A:K,11,0),"")</f>
        <v>R4</v>
      </c>
      <c r="C6" s="109">
        <v>2</v>
      </c>
      <c r="D6" s="92" t="s">
        <v>37150</v>
      </c>
      <c r="E6" s="95" t="s">
        <v>39021</v>
      </c>
      <c r="F6" s="112"/>
      <c r="G6" s="113">
        <f t="shared" ca="1" si="0"/>
        <v>45967.709313541665</v>
      </c>
      <c r="H6" s="112">
        <v>45967.605787037035</v>
      </c>
      <c r="I6" s="108" t="str">
        <f>IFERROR(VLOOKUP(D6,DB!A:F,6,0),"")</f>
        <v>SCECO</v>
      </c>
      <c r="J6" s="108" t="str">
        <f>IFERROR(VLOOKUP(D6,DB!A:G,7,0),"")</f>
        <v>Dead</v>
      </c>
      <c r="K6" s="114" t="s">
        <v>39118</v>
      </c>
      <c r="L6" s="110" t="str">
        <f>IFERROR(VLOOKUP(D6,DB!A:I,9,0),"")</f>
        <v>Latis</v>
      </c>
    </row>
    <row r="7" spans="1:16" ht="15" customHeight="1">
      <c r="A7" s="108"/>
      <c r="B7" s="108" t="str">
        <f>IFERROR(VLOOKUP(D7,DB!A:K,11,0),"")</f>
        <v/>
      </c>
      <c r="C7" s="109"/>
      <c r="D7" s="92"/>
      <c r="E7" s="95"/>
      <c r="F7" s="112"/>
      <c r="G7" s="113">
        <f ca="1">IFERROR(NOW()-F7,"")</f>
        <v>45967.70931377315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45967.70931377315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45967.70931377315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45967.70931377315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45967.70931377315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45967.70931377315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45967.70931377315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45967.70931377315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45967.70931377315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45967.70931377315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45967.70931377315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45967.70931377315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45967.70931377315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45967.70931377315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45967.70931377315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45967.70931377315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45967.70931377315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45967.70931377315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45967.70931377315</v>
      </c>
      <c r="H25" s="112"/>
      <c r="I25" s="108" t="str">
        <f>IFERROR(VLOOKUP(D25,DB!A:F,6,0),"")</f>
        <v/>
      </c>
      <c r="J25" s="108" t="str">
        <f>IFERROR(VLOOKUP(D25,DB!A:G,7,0),"")</f>
        <v/>
      </c>
      <c r="K25" s="114"/>
      <c r="L25" s="110" t="str">
        <f>IFERROR(VLOOKUP(D25,DB!A:I,9,0),"")</f>
        <v/>
      </c>
    </row>
    <row r="26" spans="1:12" ht="15" customHeight="1">
      <c r="A26" s="153"/>
      <c r="B26" s="153" t="str">
        <f>IFERROR(VLOOKUP(D26,DB!A:K,11,0),"")</f>
        <v/>
      </c>
      <c r="C26" s="94"/>
      <c r="D26" s="92"/>
      <c r="E26" s="95"/>
      <c r="F26" s="96"/>
      <c r="G26" s="154">
        <f ca="1">IFERROR(NOW()-F26,"")</f>
        <v>45967.709313541665</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45967.709313541665</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45967.709313541665</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45967.709313541665</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45967.709313541665</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45967.709313541665</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45967.709313541665</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45967.709313541665</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45967.709313541665</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45967.709313541665</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45967.709313541665</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45967.709313541665</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45967.709313541665</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45967.709313541665</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45967.709313541665</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45967.709313541665</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45967.709313541665</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45967.709313541665</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45967.709313541665</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45967.709313541665</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45967.709313541665</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45967.709313541665</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45967.709313541665</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45967.709313541665</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45967.709313541665</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45967.709313541665</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45967.709313541665</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45967.709313541665</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45967.709313541665</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45967.709313541665</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45967.709313541665</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45967.709313541665</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45967.709313541665</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45967.709313541665</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45967.709313541665</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45967.709313541665</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45967.709313541665</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45967.709313541665</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45967.709313541665</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45967.709313541665</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45967.709313541665</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45967.709313541665</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45967.709313541665</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45967.709313541665</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45967.709313541665</v>
      </c>
      <c r="H70" s="96"/>
      <c r="I70" s="153" t="str">
        <f>IFERROR(VLOOKUP(D70,DB!A:F,6,0),"")</f>
        <v/>
      </c>
      <c r="J70" s="153"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39119</v>
      </c>
      <c r="B2" s="37" t="str">
        <f>IFERROR(VLOOKUP(D2,DB!A:K,11,0),"")</f>
        <v>R5</v>
      </c>
      <c r="C2" s="37">
        <v>3</v>
      </c>
      <c r="D2" s="107" t="s">
        <v>36011</v>
      </c>
      <c r="E2" s="37" t="s">
        <v>39021</v>
      </c>
      <c r="F2" s="38">
        <v>45891.832060185188</v>
      </c>
      <c r="G2" s="123">
        <f ca="1">IFERROR(NOW()-F2,"")</f>
        <v>75.877253356477013</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39100</v>
      </c>
      <c r="F3" s="38">
        <v>45926.188877314817</v>
      </c>
      <c r="G3" s="123">
        <f t="shared" ref="G3" ca="1" si="0">IFERROR(NOW()-F3,"")</f>
        <v>41.520436458333279</v>
      </c>
      <c r="H3" s="38">
        <v>45926.158159722225</v>
      </c>
      <c r="I3" s="37" t="str">
        <f>IFERROR(VLOOKUP(D3,DB!A:F,6,0),"")</f>
        <v>SCECO</v>
      </c>
      <c r="J3" s="37" t="str">
        <f>IFERROR(VLOOKUP(D3,DB!A:G,7,0),"")</f>
        <v>Good</v>
      </c>
      <c r="K3" s="37" t="s">
        <v>39122</v>
      </c>
      <c r="L3" s="37" t="str">
        <f>IFERROR(VLOOKUP(D3,DB!A:I,9,0),"")</f>
        <v>Latis</v>
      </c>
      <c r="M3" s="106"/>
    </row>
    <row r="4" spans="1:13" ht="48" customHeight="1">
      <c r="A4" s="131" t="s">
        <v>39123</v>
      </c>
      <c r="B4" s="131" t="str">
        <f>IFERROR(VLOOKUP(D4,DB!A:K,11,0),"")</f>
        <v>R5</v>
      </c>
      <c r="C4" s="131">
        <v>1</v>
      </c>
      <c r="D4" s="131" t="s">
        <v>34758</v>
      </c>
      <c r="E4" s="131" t="s">
        <v>39100</v>
      </c>
      <c r="F4" s="132">
        <v>45948.661111111112</v>
      </c>
      <c r="G4" s="133">
        <f ca="1">IFERROR(NOW()-F4,"")</f>
        <v>19.048202662037511</v>
      </c>
      <c r="H4" s="132">
        <v>45948.661111111112</v>
      </c>
      <c r="I4" s="131" t="str">
        <f>IFERROR(VLOOKUP(D4,DB!A:F,6,0),"")</f>
        <v>SCECO</v>
      </c>
      <c r="J4" s="131" t="str">
        <f>IFERROR(VLOOKUP(D4,DB!A:G,7,0),"")</f>
        <v>Dead</v>
      </c>
      <c r="K4" s="131" t="s">
        <v>39124</v>
      </c>
      <c r="L4" s="131" t="str">
        <f>IFERROR(VLOOKUP(D4,DB!A:I,9,0),"")</f>
        <v>Latis</v>
      </c>
    </row>
    <row r="5" spans="1:13" ht="15">
      <c r="A5" s="131"/>
      <c r="B5" s="131" t="str">
        <f>IFERROR(VLOOKUP(D5,DB!A:K,11,0),"")</f>
        <v/>
      </c>
      <c r="C5" s="131"/>
      <c r="D5" s="131"/>
      <c r="E5" s="131"/>
      <c r="F5" s="132"/>
      <c r="G5" s="133">
        <f ca="1">IFERROR(NOW()-F5,"")</f>
        <v>45967.70931377315</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45967.70931377315</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45967.70931377315</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45967.70931377315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45967.70931377315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45967.70931377315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45967.70931377315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45967.70931377315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45967.70931377315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45967.70931377315</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45967.70931377315</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45967.70931377315</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45967.70931377315</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45967.70931377315</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45967.70931377315</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45967.70931377315</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45967.70931377315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45967.70931377315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45967.70931377315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45967.70931377315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45967.70931377315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45967.70931377315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45967.70931377315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45967.70931377315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45967.70931377315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45967.70931377315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45967.70931377315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45967.70931377315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45967.70931377315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45967.70931377315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45967.70931377315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45967.70931377315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45967.70931377315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45967.70931377315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45967.70931377315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45967.70931377315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45967.70931377315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45967.70931377315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45967.70931377315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45967.70931377315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45967.70931377315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45967.70931377315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45967.70931377315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45967.70931377315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45967.70931377315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45967.70931377315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45967.70931377315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45967.70931377315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45967.70931377315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45967.70931377315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45967.70931377315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45967.70931377315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45967.70931377315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45967.70931377315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45967.70931377315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45967.70931377315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45967.70931377315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45967.70931377315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45967.70931377315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45967.70931377315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45967.70931377315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45967.70931377315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45967.70931377315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45967.70931377315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45967.70931377315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45967.70931377315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45967.70931377315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45967.70931377315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45967.70931377315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45967.70931377315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45967.70931377315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45967.70931377315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45967.70931377315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45967.70931377315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45967.70931377315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45967.70931377315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45967.70931377315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45967.70931377315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45967.70931377315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45967.70931377315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45967.70931377315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45967.70931377315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45967.70931377315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45967.70931377315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45967.70931377315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45967.70931377315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45967.70931377315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45967.70931377315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45967.70931377315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45967.70931377315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45967.70931377315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45967.70931377315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45967.70931377315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45967.70931377315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45967.70931377315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45967.70931377315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45967.70931377315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45967.70931377315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45967.70931377315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45967.70931377315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45967.70931377315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45967.70931377315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45967.70931377315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45967.70931377315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45967.70931377315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45967.70931377315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45967.70931377315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45967.70931377315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45967.70931377315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45967.70931377315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45967.70931377315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45967.70931377315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45967.70931377315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45967.70931377315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45967.70931377315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45967.70931377315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45967.70931377315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45967.70931377315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45967.70931377315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45967.70931377315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45967.70931377315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45967.70931377315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45967.70931377315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45967.70931377315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45967.70931377315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45967.70931377315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45967.70931377315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45967.70931377315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45967.70931377315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45967.70931377315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45967.70931377315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45967.70931377315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45967.70931377315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45967.70931377315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45967.70931377315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45967.70931377315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45967.70931377315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45967.70931377315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45967.70931377315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45967.70931377315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45967.70931377315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45967.70931377315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45967.70931377315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45967.70931377315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45967.70931377315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45967.70931377315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45967.70931377315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45967.70931377315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45967.70931377315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45967.70931377315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45967.70931377315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45967.70931377315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45967.70931377315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45967.70931377315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45967.70931377315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45967.70931377315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45967.70931377315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45967.70931377315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45967.70931377315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45967.70931377315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45967.70931377315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45967.70931377315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45967.70931377315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45967.70931377315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45967.70931377315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45967.70931377315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45967.70931377315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45967.70931377315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45967.70931377315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45967.70931377315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45967.70931377315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45967.70931377315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45967.70931377315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45967.70931377315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45967.70931377315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45967.70931377315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45967.70931377315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45967.70931377315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45967.70931377315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45967.70931377315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45967.70931377315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45967.70931377315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45967.70931377315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45967.70931377315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45967.70931377315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45967.70931377315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45967.70931377315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45967.70931377315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45967.70931377315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45967.70931377315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45967.70931377315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45967.70931377315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45967.70931377315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45967.70931377315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45967.70931377315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45967.70931377315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45967.70931377315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45967.70931377315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45967.70931377315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45967.70931377315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45967.70931377315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45967.70931377315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45967.70931377315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45967.70931377315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45967.70931377315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45967.70931377315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45967.70931377315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45967.70931377315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45967.70931377315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45967.70931377315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45967.70931377315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45967.70931377315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45967.70931377315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45967.70931377315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45967.70931377315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45967.70931377315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45967.70931377315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45967.70931377315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45967.70931377315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45967.70931377315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45967.70931377315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45967.70931377315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45967.70931377315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45967.70931377315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45967.70931377315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45967.70931377315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45967.70931377315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45967.70931377315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45967.70931377315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45967.70931377315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45967.70931377315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45967.70931377315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45967.70931377315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45967.70931377315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45967.70931377315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45967.70931377315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45967.70931377315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45967.70931377315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45967.70931377315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45967.70931377315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45967.70931377315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45967.70931377315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45967.70931377315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45967.70931377315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45967.70931377315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45967.70931377315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45967.70931377315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45967.70931377315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45967.70931377315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45967.70931377315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45967.70931377315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45967.70931377315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45967.70931377315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45967.70931377315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45967.70931377315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45967.70931377315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45967.70931377315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45967.70931377315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45967.70931377315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45967.70931377315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45967.70931377315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45967.70931377315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45967.70931377315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45967.70931377315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45967.70931377315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45967.70931377315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45967.70931377315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45967.70931377315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45967.70931377315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45967.70931377315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45967.70931377315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45967.70931377315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45967.70931377315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45967.70931377315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45967.70931377315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45967.70931377315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45967.70931377315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45967.70931377315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45967.70931377315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45967.70931377315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45967.70931377315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45967.70931377315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45967.70931377315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45967.70931377315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45967.70931377315</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45967.70931377315</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45967.70931377315</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45967.70931377315</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45967.70931377315</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45967.70931377315</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45967.70931377315</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39125</v>
      </c>
      <c r="B2" s="61" t="str">
        <f>IFERROR(VLOOKUP(D2,DB!A:K,11,0),"")</f>
        <v>R6</v>
      </c>
      <c r="C2" s="61">
        <v>1</v>
      </c>
      <c r="D2" s="61" t="s">
        <v>33863</v>
      </c>
      <c r="E2" s="61" t="s">
        <v>39100</v>
      </c>
      <c r="F2" s="148">
        <v>45967.660925925928</v>
      </c>
      <c r="G2" s="149">
        <f ca="1">IFERROR(NOW()-F2,"-")</f>
        <v>4.8387615737738088E-2</v>
      </c>
      <c r="H2" s="150">
        <v>45967.652800925927</v>
      </c>
      <c r="I2" s="86" t="str">
        <f>IFERROR(VLOOKUP(D2,DB!A:F,6,0),"")</f>
        <v>SCECO</v>
      </c>
      <c r="J2" s="61" t="str">
        <f>IFERROR(VLOOKUP(D2,DB!A:G,7,0),"")</f>
        <v>Dead</v>
      </c>
      <c r="K2" s="151" t="s">
        <v>39126</v>
      </c>
      <c r="L2" s="152" t="str">
        <f>IFERROR(VLOOKUP(D2,DB!A:I,9,0),"")</f>
        <v>Latis</v>
      </c>
    </row>
    <row r="3" spans="1:12" ht="31.5" customHeight="1">
      <c r="A3" s="86"/>
      <c r="B3" s="61" t="str">
        <f>IFERROR(VLOOKUP(D3,DB!A:K,11,0),"")</f>
        <v/>
      </c>
      <c r="C3" s="61"/>
      <c r="D3" s="61"/>
      <c r="E3" s="61"/>
      <c r="F3" s="148"/>
      <c r="G3" s="149">
        <f ca="1">IFERROR(NOW()-F3,"-")</f>
        <v>45967.709313541665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45967.709313541665</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45967.709313541665</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45967.709313541665</v>
      </c>
      <c r="H6" s="150" t="s">
        <v>39107</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45967.709313541665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45967.709313541665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45967.709313541665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45967.709313541665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45967.709313541665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45967.709313541665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45967.709313541665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45967.709313541665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45967.709313541665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45967.709313541665</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45967.709313541665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45967.709313541665</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39108</v>
      </c>
      <c r="D19" s="61"/>
      <c r="E19" s="61"/>
      <c r="F19" s="148"/>
      <c r="G19" s="149">
        <f ca="1">IFERROR(NOW()-F19,"-")</f>
        <v>45967.709313541665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45967.709313541665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45967.709313541665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45967.709313541665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45967.709313541665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45967.709313541665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45967.709313541665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45967.709313541665</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45967.709313541665</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45967.709313541665</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45967.709313541665</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45967.709313541665</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45967.709313541665</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45967.709313541665</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45967.709313541665</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45967.709313541665</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45967.709313541665</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45967.709313541665</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2025-11-06T14:03:26Z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