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89" documentId="13_ncr:1_{F6CB121F-512D-4AA6-A0C1-0FB36C537598}" xr6:coauthVersionLast="47" xr6:coauthVersionMax="47" xr10:uidLastSave="{716EF08F-B807-4B70-A9C2-57741DFF3BE2}"/>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B3"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<sst xmlns="http://schemas.openxmlformats.org/spreadsheetml/2006/main" count="180293" uniqueCount="39131">
  <si>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</si>
  <si>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</si>
  <si>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</si>
  <si>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</si>
  <si>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</si>
  <si>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</si>
  <si>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</si>
  <si>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</si>
  <si>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</si>
  <si>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</si>
  <si>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</si>
  <si>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</si>
  <si>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</si>
  <si>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</si>
  <si>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</si>
  <si>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</si>
  <si>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</si>
  <si>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</si>
  <si>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</si>
  <si>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</si>
  <si>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</si>
  <si>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</si>
  <si>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</si>
  <si>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</si>
  <si>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</si>
  <si>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</si>
  <si>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</si>
  <si>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</si>
  <si>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</si>
  <si>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</si>
  <si>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</si>
  <si>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</si>
  <si>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</si>
  <si>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</si>
  <si>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</si>
  <si>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</si>
  <si>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</si>
  <si>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</si>
  <si>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</si>
  <si>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</si>
  <si>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</si>
  <si>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</si>
  <si>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</si>
  <si>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</si>
  <si>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</si>
  <si>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</si>
  <si>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</si>
  <si>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</si>
  <si>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</si>
  <si>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</si>
  <si>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</si>
  <si>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</si>
  <si>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</si>
  <si>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</si>
  <si>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</si>
  <si>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</si>
  <si>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</si>
  <si>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</si>
  <si>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</si>
  <si>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</si>
  <si>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</si>
  <si>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</si>
  <si>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</si>
  <si>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</si>
  <si>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</si>
  <si>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</si>
  <si>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</si>
  <si>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</si>
  <si>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</si>
  <si>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</si>
  <si>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</si>
  <si>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</si>
  <si>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</si>
  <si>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</si>
  <si>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</si>
  <si>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</si>
  <si>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</si>
  <si>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</si>
  <si>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</si>
  <si>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</si>
  <si>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</si>
  <si>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</si>
  <si>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</si>
  <si>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</si>
  <si>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</si>
  <si>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</si>
  <si>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</si>
  <si>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</si>
  <si>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</si>
  <si>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</si>
  <si>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</si>
  <si>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</si>
  <si>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</si>
  <si>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</si>
  <si>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</si>
  <si>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</si>
  <si>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</si>
  <si>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</si>
  <si>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</si>
  <si>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</si>
  <si>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</si>
  <si>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</si>
  <si>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</si>
  <si>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</si>
  <si>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</si>
  <si>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</si>
  <si>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</si>
  <si>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</si>
  <si>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</si>
  <si>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</si>
  <si>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</si>
  <si>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</si>
  <si>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</si>
  <si>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</si>
  <si>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</si>
  <si>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</si>
  <si>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</si>
  <si>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</si>
  <si>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</si>
  <si>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</si>
  <si>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</si>
  <si>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</si>
  <si>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</si>
  <si>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</si>
  <si>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</si>
  <si>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</si>
  <si>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</si>
  <si>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</si>
  <si>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</si>
  <si>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</si>
  <si>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</si>
  <si>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</si>
  <si>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</si>
  <si>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</si>
  <si>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</si>
  <si>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</si>
  <si>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</si>
  <si>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</si>
  <si>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</si>
  <si>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</si>
  <si>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</si>
  <si>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</si>
  <si>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</si>
  <si>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</si>
  <si>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</si>
  <si>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</si>
  <si>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</si>
  <si>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</si>
  <si>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</si>
  <si>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</si>
  <si>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</si>
  <si>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</si>
  <si>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</si>
  <si>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</si>
  <si>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</si>
  <si>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</si>
  <si>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</si>
  <si>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</si>
  <si>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</si>
  <si>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</si>
  <si>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</si>
  <si>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</si>
  <si>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</si>
  <si>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</si>
  <si>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</si>
  <si>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</si>
  <si>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</si>
  <si>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</si>
  <si>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</si>
  <si>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</si>
  <si>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</si>
  <si>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</si>
  <si>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</si>
  <si>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</si>
  <si>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</si>
  <si>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</si>
  <si>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</si>
  <si>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</si>
  <si>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</si>
  <si>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</si>
  <si>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</si>
  <si>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</si>
  <si>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</si>
  <si>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</si>
  <si>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</si>
  <si>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</si>
  <si>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</si>
  <si>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</si>
  <si>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</si>
  <si>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</si>
  <si>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</si>
  <si>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</si>
  <si>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</si>
  <si>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</si>
  <si>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</si>
  <si>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</si>
  <si>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</si>
  <si>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</si>
  <si>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</si>
  <si>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</si>
  <si>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</si>
  <si>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</si>
  <si>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</si>
  <si>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</si>
  <si>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</si>
  <si>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</si>
  <si>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</si>
  <si>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</si>
  <si>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</si>
  <si>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</si>
  <si>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</si>
  <si>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</si>
  <si>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</si>
  <si>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</si>
  <si>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</si>
  <si>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</si>
  <si>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</si>
  <si>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</si>
  <si>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</si>
  <si>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</si>
  <si>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</si>
  <si>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</si>
  <si>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</si>
  <si>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</si>
  <si>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</si>
  <si>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</si>
  <si>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</si>
  <si>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</si>
  <si>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</si>
  <si>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</si>
  <si>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</si>
  <si>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</si>
  <si>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</si>
  <si>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</si>
  <si>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</si>
  <si>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</si>
  <si>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</si>
  <si>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</si>
  <si>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</si>
  <si>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</si>
  <si>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</si>
  <si>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</si>
  <si>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</si>
  <si>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</si>
  <si>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</si>
  <si>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</si>
  <si>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</si>
  <si>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</si>
  <si>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</si>
  <si>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</si>
  <si>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</si>
  <si>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</si>
  <si>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</si>
  <si>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</si>
  <si>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</si>
  <si>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</si>
  <si>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</si>
  <si>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</si>
  <si>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</si>
  <si>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</si>
  <si>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</si>
  <si>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</si>
  <si>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</si>
  <si>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</si>
  <si>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</si>
  <si>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</si>
  <si>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</si>
  <si>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</si>
  <si>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</si>
  <si>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</si>
  <si>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</si>
  <si>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</si>
  <si>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</si>
  <si>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</si>
  <si>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</si>
  <si>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</si>
  <si>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</si>
  <si>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</si>
  <si>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</si>
  <si>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</si>
  <si>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</si>
  <si>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</si>
  <si>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</si>
  <si>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</si>
  <si>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</si>
  <si>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</si>
  <si>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</si>
  <si>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</si>
  <si>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</si>
  <si>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</si>
  <si>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</si>
  <si>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</si>
  <si>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</si>
  <si>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</si>
  <si>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</si>
  <si>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</si>
  <si>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</si>
  <si>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</si>
  <si>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</si>
  <si>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</si>
  <si>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</si>
  <si>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</si>
  <si>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</si>
  <si>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</si>
  <si>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</si>
  <si>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</si>
  <si>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</si>
  <si>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</si>
  <si>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</si>
  <si>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</si>
  <si>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</si>
  <si>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</si>
  <si>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</si>
  <si>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</si>
  <si>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</si>
  <si>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</si>
  <si>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</si>
  <si>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</si>
  <si>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</si>
  <si>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</si>
  <si>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</si>
  <si>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</si>
  <si>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</si>
  <si>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</si>
  <si>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</si>
  <si>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</si>
  <si>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</si>
  <si>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</si>
  <si>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</si>
  <si>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</si>
  <si>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</si>
  <si>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</si>
  <si>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</si>
  <si>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</si>
  <si>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</si>
  <si>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</si>
  <si>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</si>
  <si>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</si>
  <si>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</si>
  <si>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</si>
  <si>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</si>
  <si>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</si>
  <si>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</si>
  <si>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</si>
  <si>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</si>
  <si>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</si>
  <si>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</si>
  <si>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</si>
  <si>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</si>
  <si>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</si>
  <si>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</si>
  <si>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</si>
  <si>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</si>
  <si>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</si>
  <si>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</si>
  <si>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</si>
  <si>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</si>
  <si>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</si>
  <si>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</si>
  <si>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</si>
  <si>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</si>
  <si>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</si>
  <si>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</si>
  <si>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</si>
  <si>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</si>
  <si>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</si>
  <si>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</si>
  <si>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</si>
  <si>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</si>
  <si>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</si>
  <si>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</si>
  <si>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</si>
  <si>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</si>
  <si>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</si>
  <si>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</si>
  <si>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</si>
  <si>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</si>
  <si>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</si>
  <si>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</si>
  <si>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</si>
  <si>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</si>
  <si>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</si>
  <si>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</si>
  <si>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</si>
  <si>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</si>
  <si>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</si>
  <si>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</si>
  <si>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</si>
  <si>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</si>
  <si>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</si>
  <si>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</si>
  <si>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</si>
  <si>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</si>
  <si>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</si>
  <si>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</si>
  <si>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</si>
  <si>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</si>
  <si>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</si>
  <si>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</si>
  <si>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</si>
  <si>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</si>
  <si>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</si>
  <si>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</si>
  <si>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</si>
  <si>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</si>
  <si>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</si>
  <si>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</si>
  <si>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</si>
  <si>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</si>
  <si>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</si>
  <si>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</si>
  <si>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</si>
  <si>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</si>
  <si>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</si>
  <si>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</si>
  <si>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</si>
  <si>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</si>
  <si>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</si>
  <si>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</si>
  <si>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</si>
  <si>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</si>
  <si>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</si>
  <si>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</si>
  <si>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</si>
  <si>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</si>
  <si>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</si>
  <si>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</si>
  <si>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</si>
  <si>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</si>
  <si>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</si>
  <si>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</si>
  <si>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</si>
  <si>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</si>
  <si>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</si>
  <si>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</si>
  <si>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</si>
  <si>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</si>
  <si>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</si>
  <si>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</si>
  <si>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</si>
  <si>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</si>
  <si>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</si>
  <si>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</si>
  <si>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</si>
  <si>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</si>
  <si>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</si>
  <si>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</si>
  <si>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</si>
  <si>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</si>
  <si>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</si>
  <si>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</si>
  <si>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</si>
  <si>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</si>
  <si>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</si>
  <si>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</si>
  <si>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</si>
  <si>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</si>
  <si>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</si>
  <si>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</si>
  <si>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</si>
  <si>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</si>
  <si>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</si>
  <si>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</si>
  <si>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</si>
  <si>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</si>
  <si>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</si>
  <si>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</si>
  <si>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</si>
  <si>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</si>
  <si>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</si>
  <si>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</si>
  <si>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</si>
  <si>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</si>
  <si>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</si>
  <si>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</si>
  <si>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</si>
  <si>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</si>
  <si>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</si>
  <si>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</si>
  <si>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</si>
  <si>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</si>
  <si>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</si>
  <si>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</si>
  <si>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</si>
  <si>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</si>
  <si>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</si>
  <si>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</si>
  <si>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</si>
  <si>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</si>
  <si>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</si>
  <si>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</si>
  <si>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</si>
  <si>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</si>
  <si>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</si>
  <si>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</si>
  <si>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</si>
  <si>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</si>
  <si>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</si>
  <si>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</si>
  <si>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</si>
  <si>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</si>
  <si>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</si>
  <si>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</si>
  <si>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</si>
  <si>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</si>
  <si>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</si>
  <si>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</si>
  <si>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</si>
  <si>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</si>
  <si>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</si>
  <si>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</si>
  <si>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</si>
  <si>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</si>
  <si>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</si>
  <si>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</si>
  <si>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</si>
  <si>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</si>
  <si>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</si>
  <si>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</si>
  <si>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</si>
  <si>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</si>
  <si>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</si>
  <si>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</si>
  <si>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</si>
  <si>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</si>
  <si>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</si>
  <si>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</si>
  <si>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</si>
  <si>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</si>
  <si>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</si>
  <si>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</si>
  <si>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</si>
  <si>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</si>
  <si>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</si>
  <si>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</si>
  <si>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</si>
  <si>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</si>
  <si>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</si>
  <si>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</si>
  <si>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</si>
  <si>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</si>
  <si>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</si>
  <si>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</si>
  <si>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</si>
  <si>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</si>
  <si>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</si>
  <si>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</si>
  <si>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</si>
  <si>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</si>
  <si>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</si>
  <si>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</si>
  <si>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</si>
  <si>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</si>
  <si>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</si>
  <si>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</si>
  <si>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</si>
  <si>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</si>
  <si>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</si>
  <si>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</si>
  <si>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</si>
  <si>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</si>
  <si>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</si>
  <si>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</si>
  <si>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</si>
  <si>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</si>
  <si>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</si>
  <si>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</si>
  <si>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</si>
  <si>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</si>
  <si>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</si>
  <si>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</si>
  <si>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</si>
  <si>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</si>
  <si>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</si>
  <si>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</si>
  <si>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</si>
  <si>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</si>
  <si>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</si>
  <si>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</si>
  <si>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</si>
  <si>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</si>
  <si>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</si>
  <si>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</si>
  <si>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</si>
  <si>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</si>
  <si>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</si>
  <si>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</si>
  <si>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</si>
  <si>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</si>
  <si>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</si>
  <si>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</si>
  <si>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</si>
  <si>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</si>
  <si>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</si>
  <si>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</si>
  <si>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</si>
  <si>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</si>
  <si>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</si>
  <si>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</si>
  <si>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</si>
  <si>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</si>
  <si>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</si>
  <si>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</si>
  <si>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</si>
  <si>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</si>
  <si>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</si>
  <si>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</si>
  <si>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</si>
  <si>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</si>
  <si>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</si>
  <si>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</si>
  <si>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</si>
  <si>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</si>
  <si>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</si>
  <si>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</si>
  <si>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</si>
  <si>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</si>
  <si>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</si>
  <si>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</si>
  <si>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</si>
  <si>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</si>
  <si>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</si>
  <si>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</si>
  <si>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</si>
  <si>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</si>
  <si>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</si>
  <si>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</si>
  <si>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</si>
  <si>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</si>
  <si>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</si>
  <si>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</si>
  <si>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</si>
  <si>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</si>
  <si>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</si>
  <si>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</si>
  <si>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</si>
  <si>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</si>
  <si>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</si>
  <si>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</si>
  <si>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</si>
  <si>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</si>
  <si>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</si>
  <si>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</si>
  <si>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</si>
  <si>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</si>
  <si>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</si>
  <si>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</si>
  <si>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</si>
  <si>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</si>
  <si>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</si>
  <si>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</si>
  <si>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</si>
  <si>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</si>
  <si>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</si>
  <si>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</si>
  <si>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</si>
  <si>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</si>
  <si>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</si>
  <si>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</si>
  <si>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</si>
  <si>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</si>
  <si>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</si>
  <si>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</si>
  <si>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</si>
  <si>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</si>
  <si>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</si>
  <si>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</si>
  <si>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</si>
  <si>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</si>
  <si>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</si>
  <si>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</si>
  <si>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</si>
  <si>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</si>
  <si>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</si>
  <si>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</si>
  <si>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</si>
  <si>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</si>
  <si>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</si>
  <si>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</si>
  <si>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</si>
  <si>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</si>
  <si>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</si>
  <si>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</si>
  <si>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</si>
  <si>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</si>
  <si>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</si>
  <si>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</si>
  <si>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</si>
  <si>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</si>
  <si>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</si>
  <si>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</si>
  <si>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</si>
  <si>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</si>
  <si>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</si>
  <si>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</si>
  <si>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</si>
  <si>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</si>
  <si>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</si>
  <si>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</si>
  <si>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</si>
  <si>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</si>
  <si>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</si>
  <si>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</si>
  <si>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</si>
  <si>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</si>
  <si>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</si>
  <si>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</si>
  <si>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</si>
  <si>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</si>
  <si>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</si>
  <si>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</si>
  <si>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</si>
  <si>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</si>
  <si>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</si>
  <si>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</si>
  <si>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</si>
  <si>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</si>
  <si>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</si>
  <si>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</si>
  <si>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</si>
  <si>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</si>
  <si>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</si>
  <si>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</si>
  <si>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</si>
  <si>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</si>
  <si>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</si>
  <si>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</si>
  <si>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</si>
  <si>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</si>
  <si>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</si>
  <si>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</si>
  <si>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</si>
  <si>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</si>
  <si>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</si>
  <si>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</si>
  <si>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</si>
  <si>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</si>
  <si>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</si>
  <si>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</si>
  <si>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</si>
  <si>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</si>
  <si>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</si>
  <si>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</si>
  <si>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</si>
  <si>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</si>
  <si>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</si>
  <si>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</si>
  <si>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</si>
  <si>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</si>
  <si>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</si>
  <si>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</si>
  <si>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</si>
  <si>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</si>
  <si>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</si>
  <si>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</si>
  <si>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</si>
  <si>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</si>
  <si>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</si>
  <si>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</si>
  <si>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</si>
  <si>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</si>
  <si>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</si>
  <si>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</si>
  <si>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</si>
  <si>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</si>
  <si>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</si>
  <si>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</si>
  <si>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</si>
  <si>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</si>
  <si>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</si>
  <si>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</si>
  <si>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</si>
  <si>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</si>
  <si>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</si>
  <si>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</si>
  <si>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</si>
  <si>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</si>
  <si>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</si>
  <si>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</si>
  <si>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</si>
  <si>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</si>
  <si>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</si>
  <si>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</si>
  <si>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</si>
  <si>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</si>
  <si>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</si>
  <si>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</si>
  <si>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</si>
  <si>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</si>
  <si>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</si>
  <si>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</si>
  <si>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</si>
  <si>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</si>
  <si>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</si>
  <si>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</si>
  <si>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</si>
  <si>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</si>
  <si>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</si>
  <si>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</si>
  <si>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</si>
  <si>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</si>
  <si>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</si>
  <si>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</si>
  <si>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</si>
  <si>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</si>
  <si>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</si>
  <si>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</si>
  <si>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</si>
  <si>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</si>
  <si>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</si>
  <si>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</si>
  <si>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</si>
  <si>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</si>
  <si>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</si>
  <si>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</si>
  <si>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</si>
  <si>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</si>
  <si>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</si>
  <si>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</si>
  <si>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</si>
  <si>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</si>
  <si>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</si>
  <si>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</si>
  <si>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</si>
  <si>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</si>
  <si>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</si>
  <si>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</si>
  <si>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</si>
  <si>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</si>
  <si>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</si>
  <si>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</si>
  <si>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</si>
  <si>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</si>
  <si>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</si>
  <si>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</si>
  <si>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</si>
  <si>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</si>
  <si>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</si>
  <si>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</si>
  <si>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</si>
  <si>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</si>
  <si>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</si>
  <si>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</si>
  <si>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</si>
  <si>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</si>
  <si>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</si>
  <si>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</si>
  <si>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</si>
  <si>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</si>
  <si>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</si>
  <si>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</si>
  <si>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</si>
  <si>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</si>
  <si>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</si>
  <si>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</si>
  <si>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</si>
  <si>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</si>
  <si>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</si>
  <si>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</si>
  <si>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</si>
  <si>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</si>
  <si>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</si>
  <si>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</si>
  <si>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</si>
  <si>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</si>
  <si>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</si>
  <si>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</si>
  <si>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</si>
  <si>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</si>
  <si>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</si>
  <si>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</si>
  <si>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</si>
  <si>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</si>
  <si>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</si>
  <si>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</si>
  <si>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</si>
  <si>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</si>
  <si>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</si>
  <si>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</si>
  <si>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</si>
  <si>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</si>
  <si>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</si>
  <si>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</si>
  <si>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</si>
  <si>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</si>
  <si>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</si>
  <si>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</si>
  <si>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</si>
  <si>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</si>
  <si>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</si>
  <si>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</si>
  <si>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</si>
  <si>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</si>
  <si>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</si>
  <si>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</si>
  <si>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</si>
  <si>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</si>
  <si>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</si>
  <si>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</si>
  <si>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</si>
  <si>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</si>
  <si>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</si>
  <si>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</si>
  <si>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</si>
  <si>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</si>
  <si>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</si>
  <si>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</si>
  <si>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</si>
  <si>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</si>
  <si>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</si>
  <si>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</si>
  <si>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</si>
  <si>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</si>
  <si>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</si>
  <si>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</si>
  <si>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</si>
  <si>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</si>
  <si>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</si>
  <si>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</si>
  <si>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</si>
  <si>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</si>
  <si>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</si>
  <si>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</si>
  <si>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</si>
  <si>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</si>
  <si>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</si>
  <si>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</si>
  <si>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</si>
  <si>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</si>
  <si>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</si>
  <si>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</si>
  <si>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</si>
  <si>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</si>
  <si>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</si>
  <si>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</si>
  <si>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</si>
  <si>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</si>
  <si>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</si>
  <si>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</si>
  <si>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</si>
  <si>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</si>
  <si>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</si>
  <si>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</si>
  <si>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</si>
  <si>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</si>
  <si>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</si>
  <si>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</si>
  <si>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</si>
  <si>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</si>
  <si>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</si>
  <si>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</si>
  <si>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</si>
  <si>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</si>
  <si>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</si>
  <si>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</si>
  <si>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</si>
  <si>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</si>
  <si>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</si>
  <si>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</si>
  <si>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</si>
  <si>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</si>
  <si>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</si>
  <si>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</si>
  <si>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</si>
  <si>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</si>
  <si>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</si>
  <si>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</si>
  <si>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</si>
  <si>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</si>
  <si>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</si>
  <si>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</si>
  <si>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</si>
  <si>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</si>
  <si>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</si>
  <si>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</si>
  <si>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</si>
  <si>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</si>
  <si>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</si>
  <si>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</si>
  <si>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</si>
  <si>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</si>
  <si>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</si>
  <si>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</si>
  <si>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</si>
  <si>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</si>
  <si>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</si>
  <si>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</si>
  <si>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</si>
  <si>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</si>
  <si>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</si>
  <si>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</si>
  <si>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</si>
  <si>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</si>
  <si>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</si>
  <si>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</si>
  <si>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</si>
  <si>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</si>
  <si>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</si>
  <si>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</si>
  <si>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</si>
  <si>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</si>
  <si>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</si>
  <si>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</si>
  <si>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</si>
  <si>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</si>
  <si>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</si>
  <si>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</si>
  <si>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</si>
  <si>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</si>
  <si>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</si>
  <si>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</si>
  <si>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</si>
  <si>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</si>
  <si>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</si>
  <si>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</si>
  <si>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</si>
  <si>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</si>
  <si>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</si>
  <si>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</si>
  <si>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</si>
  <si>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</si>
  <si>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</si>
  <si>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</si>
  <si>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</si>
  <si>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</si>
  <si>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</si>
  <si>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</si>
  <si>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</si>
  <si>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</si>
  <si>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</si>
  <si>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</si>
  <si>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</si>
  <si>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</si>
  <si>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</si>
  <si>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</si>
  <si>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</si>
  <si>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</si>
  <si>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</si>
  <si>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</si>
  <si>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</si>
  <si>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</si>
  <si>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</si>
  <si>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</si>
  <si>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</si>
  <si>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</si>
  <si>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</si>
  <si>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</si>
  <si>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</si>
  <si>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</si>
  <si>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</si>
  <si>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</si>
  <si>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</si>
  <si>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</si>
  <si>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</si>
  <si>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</si>
  <si>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</si>
  <si>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</si>
  <si>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</si>
  <si>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</si>
  <si>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</si>
  <si>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</si>
  <si>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</si>
  <si>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</si>
  <si>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</si>
  <si>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</si>
  <si>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</si>
  <si>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</si>
  <si>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</si>
  <si>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</si>
  <si>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</si>
  <si>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</si>
  <si>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</si>
  <si>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</si>
  <si>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</si>
  <si>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</si>
  <si>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</si>
  <si>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</si>
  <si>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</si>
  <si>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</si>
  <si>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</si>
  <si>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</si>
  <si>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</si>
  <si>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</si>
  <si>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</si>
  <si>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</si>
  <si>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</si>
  <si>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</si>
  <si>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</si>
  <si>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</si>
  <si>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</si>
  <si>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</si>
  <si>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</si>
  <si>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</si>
  <si>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</si>
  <si>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</si>
  <si>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</si>
  <si>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</si>
  <si>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</si>
  <si>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</si>
  <si>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</si>
  <si>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</si>
  <si>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</si>
  <si>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</si>
  <si>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</si>
  <si>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</si>
  <si>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</si>
  <si>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</si>
  <si>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</si>
  <si>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</si>
  <si>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</si>
  <si>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</si>
  <si>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</si>
  <si>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</si>
  <si>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</si>
  <si>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</si>
  <si>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</si>
  <si>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</si>
  <si>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</si>
  <si>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</si>
  <si>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</si>
  <si>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</si>
  <si>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</si>
  <si>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</si>
  <si>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</si>
  <si>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</si>
  <si>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</si>
  <si>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</si>
  <si>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</si>
  <si>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</si>
  <si>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</si>
  <si>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</si>
  <si>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</si>
  <si>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</si>
  <si>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</si>
  <si>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</si>
  <si>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</si>
  <si>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</si>
  <si>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</si>
  <si>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</si>
  <si>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</si>
  <si>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</si>
  <si>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</si>
  <si>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</si>
  <si>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</si>
  <si>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</si>
  <si>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</si>
  <si>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</si>
  <si>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</si>
  <si>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</si>
  <si>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</si>
  <si>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</si>
  <si>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</si>
  <si>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</si>
  <si>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</si>
  <si>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</si>
  <si>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</si>
  <si>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</si>
  <si>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</si>
  <si>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</si>
  <si>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</si>
  <si>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</si>
  <si>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</si>
  <si>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</si>
  <si>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</si>
  <si>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</si>
  <si>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</si>
  <si>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</si>
  <si>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</si>
  <si>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</si>
  <si>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</si>
  <si>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</si>
  <si>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</si>
  <si>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</si>
  <si>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</si>
  <si>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</si>
  <si>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</si>
  <si>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</si>
  <si>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</si>
  <si>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</si>
  <si>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</si>
  <si>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</si>
  <si>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</si>
  <si>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</si>
  <si>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</si>
  <si>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</si>
  <si>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</si>
  <si>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</si>
  <si>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</si>
  <si>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</si>
  <si>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</si>
  <si>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</si>
  <si>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</si>
  <si>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</si>
  <si>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</si>
  <si>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</si>
  <si>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</si>
  <si>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</si>
  <si>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</si>
  <si>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</si>
  <si>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</si>
  <si>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</si>
  <si>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</si>
  <si>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</si>
  <si>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</si>
  <si>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</si>
  <si>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</si>
  <si>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</si>
  <si>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</si>
  <si>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</si>
  <si>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</si>
  <si>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</si>
  <si>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</si>
  <si>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</si>
  <si>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</si>
  <si>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</si>
  <si>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</si>
  <si>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</si>
  <si>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</si>
  <si>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</si>
  <si>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</si>
  <si>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</si>
  <si>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</si>
  <si>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</si>
  <si>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</si>
  <si>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</si>
  <si>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</si>
  <si>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</si>
  <si>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</si>
  <si>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</si>
  <si>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</si>
  <si>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</si>
  <si>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</si>
  <si>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</si>
  <si>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</si>
  <si>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</si>
  <si>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</si>
  <si>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</si>
  <si>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</si>
  <si>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</si>
  <si>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</si>
  <si>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</si>
  <si>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</si>
  <si>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</si>
  <si>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</si>
  <si>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</si>
  <si>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</si>
  <si>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</si>
  <si>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</si>
  <si>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</si>
  <si>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</si>
  <si>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</si>
  <si>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</si>
  <si>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</si>
  <si>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</si>
  <si>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</si>
  <si>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</si>
  <si>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</si>
  <si>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</si>
  <si>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</si>
  <si>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</si>
  <si>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</si>
  <si>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</si>
  <si>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</si>
  <si>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</si>
  <si>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</si>
  <si>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</si>
  <si>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</si>
  <si>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</si>
  <si>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</si>
  <si>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</si>
  <si>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</si>
  <si>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</si>
  <si>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</si>
  <si>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</si>
  <si>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</si>
  <si>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</si>
  <si>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</si>
  <si>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</si>
  <si>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</si>
  <si>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</si>
  <si>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</si>
  <si>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</si>
  <si>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</si>
  <si>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</si>
  <si>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</si>
  <si>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</si>
  <si>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</si>
  <si>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</si>
  <si>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</si>
  <si>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</si>
  <si>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</si>
  <si>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</si>
  <si>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</si>
  <si>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</si>
  <si>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</si>
  <si>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</si>
  <si>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</si>
  <si>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</si>
  <si>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</si>
  <si>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</si>
  <si>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</si>
  <si>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</si>
  <si>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</si>
  <si>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</si>
  <si>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</si>
  <si>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</si>
  <si>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</si>
  <si>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</si>
  <si>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</si>
  <si>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</si>
  <si>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</si>
  <si>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</si>
  <si>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</si>
  <si>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</si>
  <si>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</si>
  <si>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</si>
  <si>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</si>
  <si>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</si>
  <si>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</si>
  <si>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</si>
  <si>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</si>
  <si>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</si>
  <si>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</si>
  <si>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</si>
  <si>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</si>
  <si>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</si>
  <si>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</si>
  <si>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</si>
  <si>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</si>
  <si>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</si>
  <si>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</si>
  <si>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</si>
  <si>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</si>
  <si>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</si>
  <si>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</si>
  <si>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</si>
  <si>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</si>
  <si>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</si>
  <si>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</si>
  <si>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</si>
  <si>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</si>
  <si>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</si>
  <si>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</si>
  <si>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</si>
  <si>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</si>
  <si>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</si>
  <si>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</si>
  <si>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</si>
  <si>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</si>
  <si>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</si>
  <si>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</si>
  <si>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</si>
  <si>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</si>
  <si>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</si>
  <si>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</si>
  <si>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</si>
  <si>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</si>
  <si>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</si>
  <si>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</si>
  <si>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</si>
  <si>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</si>
  <si>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</si>
  <si>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</si>
  <si>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</si>
  <si>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</si>
  <si>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</si>
  <si>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</si>
  <si>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</si>
  <si>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</si>
  <si>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</si>
  <si>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</si>
  <si>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</si>
  <si>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</si>
  <si>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</si>
  <si>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</si>
  <si>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</si>
  <si>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</si>
  <si>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</si>
  <si>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</si>
  <si>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</si>
  <si>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</si>
  <si>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</si>
  <si>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</si>
  <si>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</si>
  <si>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</si>
  <si>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</si>
  <si>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</si>
  <si>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</si>
  <si>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</si>
  <si>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</si>
  <si>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</si>
  <si>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</si>
  <si>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</si>
  <si>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</si>
  <si>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</si>
  <si>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</si>
  <si>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</si>
  <si>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</si>
  <si>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</si>
  <si>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</si>
  <si>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</si>
  <si>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</si>
  <si>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</si>
  <si>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</si>
  <si>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</si>
  <si>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</si>
  <si>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</si>
  <si>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</si>
  <si>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</si>
  <si>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</si>
  <si>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</si>
  <si>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</si>
  <si>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</si>
  <si>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</si>
  <si>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</si>
  <si>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</si>
  <si>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</si>
  <si>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</si>
  <si>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</si>
  <si>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</si>
  <si>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</si>
  <si>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</si>
  <si>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</si>
  <si>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</si>
  <si>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</si>
  <si>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</si>
  <si>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</si>
  <si>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</si>
  <si>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</si>
  <si>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</si>
  <si>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</si>
  <si>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</si>
  <si>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</si>
  <si>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</si>
  <si>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</si>
  <si>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</si>
  <si>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</si>
  <si>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</si>
  <si>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</si>
  <si>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</si>
  <si>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</si>
  <si>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</si>
  <si>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</si>
  <si>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</si>
  <si>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</si>
  <si>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</si>
  <si>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</si>
  <si>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</si>
  <si>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</si>
  <si>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</si>
  <si>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</si>
  <si>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</si>
  <si>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</si>
  <si>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</si>
  <si>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</si>
  <si>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</si>
  <si>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</si>
  <si>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</si>
  <si>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</si>
  <si>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</si>
  <si>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</si>
  <si>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</si>
  <si>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</si>
  <si>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</si>
  <si>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</si>
  <si>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</si>
  <si>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</si>
  <si>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</si>
  <si>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</si>
  <si>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</si>
  <si>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</si>
  <si>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</si>
  <si>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</si>
  <si>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</si>
  <si>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</si>
  <si>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</si>
  <si>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</si>
  <si>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</si>
  <si>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</si>
  <si>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</si>
  <si>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</si>
  <si>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</si>
  <si>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</si>
  <si>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</si>
  <si>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</si>
  <si>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</si>
  <si>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</si>
  <si>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</si>
  <si>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</si>
  <si>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</si>
  <si>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</si>
  <si>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</si>
  <si>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</si>
  <si>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</si>
  <si>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</si>
  <si>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</si>
  <si>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</si>
  <si>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</si>
  <si>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</si>
  <si>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</si>
  <si>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</si>
  <si>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</si>
  <si>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</si>
  <si>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</si>
  <si>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</si>
  <si>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</si>
  <si>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</si>
  <si>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</si>
  <si>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</si>
  <si>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</si>
  <si>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</si>
  <si>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</si>
  <si>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</si>
  <si>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</si>
  <si>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</si>
  <si>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</si>
  <si>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</si>
  <si>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</si>
  <si>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</si>
  <si>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</si>
  <si>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</si>
  <si>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</si>
  <si>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</si>
  <si>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</si>
  <si>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</si>
  <si>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</si>
  <si>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</si>
  <si>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</si>
  <si>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</si>
  <si>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</si>
  <si>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</si>
  <si>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</si>
  <si>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</si>
  <si>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</si>
  <si>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</si>
  <si>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</si>
  <si>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</si>
  <si>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</si>
  <si>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</si>
  <si>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</si>
  <si>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</si>
  <si>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</si>
  <si>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</si>
  <si>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</si>
  <si>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</si>
  <si>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</si>
  <si>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</si>
  <si>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</si>
  <si>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</si>
  <si>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</si>
  <si>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</si>
  <si>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</si>
  <si>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</si>
  <si>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</si>
  <si>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</si>
  <si>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</si>
  <si>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</si>
  <si>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</si>
  <si>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</si>
  <si>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</si>
  <si>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</si>
  <si>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</si>
  <si>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</si>
  <si>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</si>
  <si>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</si>
  <si>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</si>
  <si>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</si>
  <si>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</si>
  <si>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</si>
  <si>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</si>
  <si>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</si>
  <si>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</si>
  <si>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</si>
  <si>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</si>
  <si>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</si>
  <si>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</si>
  <si>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</si>
  <si>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</si>
  <si>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</si>
  <si>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</si>
  <si>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</si>
  <si>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</si>
  <si>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</si>
  <si>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</si>
  <si>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</si>
  <si>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</si>
  <si>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</si>
  <si>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</si>
  <si>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</si>
  <si>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</si>
  <si>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</si>
  <si>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</si>
  <si>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</si>
  <si>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</si>
  <si>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</si>
  <si>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</si>
  <si>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</si>
  <si>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</si>
  <si>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</si>
  <si>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</si>
  <si>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</si>
  <si>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</si>
  <si>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</si>
  <si>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</si>
  <si>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</si>
  <si>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</si>
  <si>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</si>
  <si>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</si>
  <si>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</si>
  <si>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</si>
  <si>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</si>
  <si>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</si>
  <si>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</si>
  <si>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</si>
  <si>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</si>
  <si>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</si>
  <si>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</si>
  <si>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</si>
  <si>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</si>
  <si>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</si>
  <si>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</si>
  <si>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</si>
  <si>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</si>
  <si>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</si>
  <si>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</si>
  <si>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</si>
  <si>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</si>
  <si>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</si>
  <si>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</si>
  <si>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</si>
  <si>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</si>
  <si>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</si>
  <si>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</si>
  <si>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</si>
  <si>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</si>
  <si>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</si>
  <si>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</si>
  <si>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</si>
  <si>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</si>
  <si>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</si>
  <si>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</si>
  <si>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</si>
  <si>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</si>
  <si>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</si>
  <si>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</si>
  <si>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</si>
  <si>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</si>
  <si>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</si>
  <si>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</si>
  <si>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</si>
  <si>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</si>
  <si>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</si>
  <si>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</si>
  <si>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</si>
  <si>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</si>
  <si>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</si>
  <si>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</si>
  <si>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</si>
  <si>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</si>
  <si>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</si>
  <si>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</si>
  <si>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</si>
  <si>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</si>
  <si>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</si>
  <si>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</si>
  <si>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</si>
  <si>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</si>
  <si>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</si>
  <si>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</si>
  <si>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</si>
  <si>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</si>
  <si>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</si>
  <si>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</si>
  <si>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</si>
  <si>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</si>
  <si>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</si>
  <si>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</si>
  <si>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</si>
  <si>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</si>
  <si>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</si>
  <si>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</si>
  <si>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</si>
  <si>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</si>
  <si>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</si>
  <si>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</si>
  <si>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</si>
  <si>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</si>
  <si>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</si>
  <si>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</si>
  <si>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</si>
  <si>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</si>
  <si>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</si>
  <si>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</si>
  <si>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</si>
  <si>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</si>
  <si>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</si>
  <si>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</si>
  <si>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</si>
  <si>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</si>
  <si>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</si>
  <si>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</si>
  <si>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</si>
  <si>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</si>
  <si>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</si>
  <si>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</si>
  <si>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</si>
  <si>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</si>
  <si>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</si>
  <si>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</si>
  <si>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</si>
  <si>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</si>
  <si>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</si>
  <si>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</si>
  <si>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</si>
  <si>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</si>
  <si>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</si>
  <si>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</si>
  <si>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</si>
  <si>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</si>
  <si>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</si>
  <si>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</si>
  <si>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</si>
  <si>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</si>
  <si>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</si>
  <si>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</si>
  <si>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</si>
  <si>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</si>
  <si>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</si>
  <si>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</si>
  <si>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</si>
  <si>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</si>
  <si>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</si>
  <si>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</si>
  <si>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</si>
  <si>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</si>
  <si>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</si>
  <si>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</si>
  <si>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</si>
  <si>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</si>
  <si>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</si>
  <si>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</si>
  <si>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</si>
  <si>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</si>
  <si>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</si>
  <si>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</si>
  <si>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</si>
  <si>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</si>
  <si>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</si>
  <si>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</si>
  <si>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</si>
  <si>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</si>
  <si>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</si>
  <si>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</si>
  <si>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</si>
  <si>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</si>
  <si>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</si>
  <si>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</si>
  <si>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</si>
  <si>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</si>
  <si>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</si>
  <si>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</si>
  <si>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</si>
  <si>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</si>
  <si>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</si>
  <si>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</si>
  <si>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</si>
  <si>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</si>
  <si>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</si>
  <si>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</si>
  <si>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</si>
  <si>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</si>
  <si>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</si>
  <si>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</si>
  <si>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</si>
  <si>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</si>
  <si>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</si>
  <si>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</si>
  <si>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</si>
  <si>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</si>
  <si>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</si>
  <si>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</si>
  <si>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</si>
  <si>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</si>
  <si>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</si>
  <si>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</si>
  <si>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</si>
  <si>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</si>
  <si>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</si>
  <si>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</si>
  <si>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</si>
  <si>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</si>
  <si>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</si>
  <si>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</si>
  <si>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</si>
  <si>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</si>
  <si>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</si>
  <si>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</si>
  <si>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</si>
  <si>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</si>
  <si>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</si>
  <si>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</si>
  <si>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</si>
  <si>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</si>
  <si>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</si>
  <si>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</si>
  <si>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</si>
  <si>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</si>
  <si>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</si>
  <si>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</si>
  <si>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</si>
  <si>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</si>
  <si>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</si>
  <si>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</si>
  <si>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</si>
  <si>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</si>
  <si>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</si>
  <si>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</si>
  <si>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</si>
  <si>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</si>
  <si>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</si>
  <si>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</si>
  <si>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</si>
  <si>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</si>
  <si>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</si>
  <si>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</si>
  <si>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</si>
  <si>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</si>
  <si>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</si>
  <si>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</si>
  <si>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</si>
  <si>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</si>
  <si>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</si>
  <si>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</si>
  <si>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</si>
  <si>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</si>
  <si>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</si>
  <si>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</si>
  <si>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</si>
  <si>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</si>
  <si>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</si>
  <si>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</si>
  <si>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</si>
  <si>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</si>
  <si>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</si>
  <si>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</si>
  <si>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</si>
  <si>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</si>
  <si>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</si>
  <si>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</si>
  <si>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</si>
  <si>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</si>
  <si>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</si>
  <si>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</si>
  <si>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</si>
  <si>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</si>
  <si>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</si>
  <si>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</si>
  <si>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</si>
  <si>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</si>
  <si>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</si>
  <si>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</si>
  <si>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</si>
  <si>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</si>
  <si>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</si>
  <si>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</si>
  <si>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</si>
  <si>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</si>
  <si>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</si>
  <si>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</si>
  <si>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</si>
  <si>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</si>
  <si>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</si>
  <si>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</si>
  <si>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</si>
  <si>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</si>
  <si>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</si>
  <si>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</si>
  <si>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</si>
  <si>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</si>
  <si>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</si>
  <si>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</si>
  <si>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</si>
  <si>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</si>
  <si>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</si>
  <si>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</si>
  <si>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</si>
  <si>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</si>
  <si>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</si>
  <si>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</si>
  <si>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</si>
  <si>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</si>
  <si>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</si>
  <si>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</si>
  <si>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</si>
  <si>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</si>
  <si>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</si>
  <si>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</si>
  <si>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</si>
  <si>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</si>
  <si>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</si>
  <si>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</si>
  <si>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</si>
  <si>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</si>
  <si>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</si>
  <si>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</si>
  <si>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</si>
  <si>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</si>
  <si>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</si>
  <si>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</si>
  <si>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</si>
  <si>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</si>
  <si>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</si>
  <si>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</si>
  <si>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</si>
  <si>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</si>
  <si>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</si>
  <si>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</si>
  <si>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</si>
  <si>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</si>
  <si>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</si>
  <si>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</si>
  <si>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</si>
  <si>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</si>
  <si>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</si>
  <si>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</si>
  <si>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</si>
  <si>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</si>
  <si>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</si>
  <si>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</si>
  <si>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</si>
  <si>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</si>
  <si>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</si>
  <si>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</si>
  <si>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</si>
  <si>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</si>
  <si>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</si>
  <si>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</si>
  <si>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</si>
  <si>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</si>
  <si>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</si>
  <si>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</si>
  <si>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</si>
  <si>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</si>
  <si>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</si>
  <si>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</si>
  <si>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</si>
  <si>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</si>
  <si>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</si>
  <si>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</si>
  <si>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</si>
  <si>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</si>
  <si>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</si>
  <si>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</si>
  <si>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</si>
  <si>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</si>
  <si>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</si>
  <si>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</si>
  <si>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</si>
  <si>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</si>
  <si>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</si>
  <si>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</si>
  <si>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</si>
  <si>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</si>
  <si>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</si>
  <si>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</si>
  <si>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</si>
  <si>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</si>
  <si>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</si>
  <si>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</si>
  <si>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</si>
  <si>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</si>
  <si>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</si>
  <si>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</si>
  <si>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</si>
  <si>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</si>
  <si>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</si>
  <si>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</si>
  <si>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</si>
  <si>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</si>
  <si>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</si>
  <si>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</si>
  <si>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</si>
  <si>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</si>
  <si>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</si>
  <si>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</si>
  <si>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</si>
  <si>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</si>
  <si>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</si>
  <si>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</si>
  <si>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</si>
  <si>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</si>
  <si>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</si>
  <si>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</si>
  <si>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</si>
  <si>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</si>
  <si>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</si>
  <si>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</si>
  <si>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</si>
  <si>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</si>
  <si>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</si>
  <si>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</si>
  <si>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</si>
  <si>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</si>
  <si>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</si>
  <si>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</si>
  <si>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</si>
  <si>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</si>
  <si>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</si>
  <si>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</si>
  <si>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</si>
  <si>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</si>
  <si>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</si>
  <si>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</si>
  <si>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</si>
  <si>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</si>
  <si>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</si>
  <si>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</si>
  <si>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</si>
  <si>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</si>
  <si>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</si>
  <si>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</si>
  <si>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</si>
  <si>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</si>
  <si>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</si>
  <si>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</si>
  <si>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</si>
  <si>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</si>
  <si>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</si>
  <si>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</si>
  <si>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</si>
  <si>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</si>
  <si>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</si>
  <si>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</si>
  <si>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</si>
  <si>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</si>
  <si>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</si>
  <si>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</si>
  <si>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</si>
  <si>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</si>
  <si>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</si>
  <si>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</si>
  <si>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</si>
  <si>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</si>
  <si>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</si>
  <si>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</si>
  <si>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</si>
  <si>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</si>
  <si>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</si>
  <si>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</si>
  <si>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</si>
  <si>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</si>
  <si>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</si>
  <si>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</si>
  <si>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</si>
  <si>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</si>
  <si>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</si>
  <si>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</si>
  <si>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</si>
  <si>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</si>
  <si>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</si>
  <si>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</si>
  <si>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</si>
  <si>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</si>
  <si>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</si>
  <si>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</si>
  <si>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</si>
  <si>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</si>
  <si>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</si>
  <si>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</si>
  <si>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</si>
  <si>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</si>
  <si>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</si>
  <si>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</si>
  <si>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</si>
  <si>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</si>
  <si>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</si>
  <si>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</si>
  <si>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</si>
  <si>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</si>
  <si>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</si>
  <si>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</si>
  <si>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</si>
  <si>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</si>
  <si>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</si>
  <si>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</si>
  <si>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</si>
  <si>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</si>
  <si>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</si>
  <si>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</si>
  <si>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</si>
  <si>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</si>
  <si>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</si>
  <si>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</si>
  <si>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</si>
  <si>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</si>
  <si>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</si>
  <si>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</si>
  <si>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</si>
  <si>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</si>
  <si>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</si>
  <si>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</si>
  <si>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</si>
  <si>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</si>
  <si>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</si>
  <si>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</si>
  <si>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</si>
  <si>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</si>
  <si>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</si>
  <si>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</si>
  <si>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</si>
  <si>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</si>
  <si>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</si>
  <si>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</si>
  <si>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</si>
  <si>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</si>
  <si>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</si>
  <si>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</si>
  <si>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</si>
  <si>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</si>
  <si>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</si>
  <si>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</si>
  <si>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</si>
  <si>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</si>
  <si>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</si>
  <si>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</si>
  <si>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</si>
  <si>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</si>
  <si>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</si>
  <si>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</si>
  <si>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</si>
  <si>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</si>
  <si>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</si>
  <si>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</si>
  <si>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</si>
  <si>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</si>
  <si>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</si>
  <si>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</si>
  <si>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</si>
  <si>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</si>
  <si>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</si>
  <si>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</si>
  <si>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</si>
  <si>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</si>
  <si>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</si>
  <si>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</si>
  <si>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</si>
  <si>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</si>
  <si>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</si>
  <si>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</si>
  <si>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</si>
  <si>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</si>
  <si>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</si>
  <si>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</si>
  <si>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</si>
  <si>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</si>
  <si>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</si>
  <si>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</si>
  <si>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</si>
  <si>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</si>
  <si>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</si>
  <si>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</si>
  <si>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</si>
  <si>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</si>
  <si>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</si>
  <si>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</si>
  <si>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</si>
  <si>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</si>
  <si>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</si>
  <si>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</si>
  <si>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</si>
  <si>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</si>
  <si>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</si>
  <si>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</si>
  <si>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</si>
  <si>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</si>
  <si>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</si>
  <si>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</si>
  <si>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</si>
  <si>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</si>
  <si>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</si>
  <si>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</si>
  <si>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</si>
  <si>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</si>
  <si>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</si>
  <si>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</si>
  <si>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</si>
  <si>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</si>
  <si>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</si>
  <si>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</si>
  <si>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</si>
  <si>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</si>
  <si>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</si>
  <si>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</si>
  <si>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</si>
  <si>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</si>
  <si>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</si>
  <si>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</si>
  <si>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</si>
  <si>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</si>
  <si>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</si>
  <si>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</si>
  <si>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</si>
  <si>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</si>
  <si>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</si>
  <si>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</si>
  <si>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</si>
  <si>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</si>
  <si>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</si>
  <si>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</si>
  <si>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</si>
  <si>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</si>
  <si>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</si>
  <si>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</si>
  <si>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</si>
  <si>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</si>
  <si>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</si>
  <si>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</si>
  <si>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</si>
  <si>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</si>
  <si>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</si>
  <si>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</si>
  <si>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</si>
  <si>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</si>
  <si>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</si>
  <si>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</si>
  <si>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</si>
  <si>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</si>
  <si>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</si>
  <si>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</si>
  <si>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</si>
  <si>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</si>
  <si>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</si>
  <si>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</si>
  <si>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</si>
  <si>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</si>
  <si>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</si>
  <si>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</si>
  <si>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</si>
  <si>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</si>
  <si>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</si>
  <si>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</si>
  <si>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</si>
  <si>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</si>
  <si>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</si>
  <si>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</si>
  <si>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</si>
  <si>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</si>
  <si>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</si>
  <si>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</si>
  <si>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</si>
  <si>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</si>
  <si>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</si>
  <si>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</si>
  <si>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</si>
  <si>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</si>
  <si>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</si>
  <si>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</si>
  <si>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</si>
  <si>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</si>
  <si>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</si>
  <si>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</si>
  <si>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</si>
  <si>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</si>
  <si>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</si>
  <si>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</si>
  <si>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</si>
  <si>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</si>
  <si>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</si>
  <si>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</si>
  <si>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</si>
  <si>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</si>
  <si>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</si>
  <si>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</si>
  <si>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</si>
  <si>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</si>
  <si>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</si>
  <si>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</si>
  <si>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</si>
  <si>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</si>
  <si>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</si>
  <si>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</si>
  <si>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</si>
  <si>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</si>
  <si>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</si>
  <si>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</si>
  <si>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</si>
  <si>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</si>
  <si>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</si>
  <si>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</si>
  <si>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</si>
  <si>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</si>
  <si>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</si>
  <si>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</si>
  <si>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</si>
  <si>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</si>
  <si>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</si>
  <si>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</si>
  <si>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</si>
  <si>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</si>
  <si>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</si>
  <si>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</si>
  <si>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</si>
  <si>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</si>
  <si>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</si>
  <si>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</si>
  <si>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</si>
  <si>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</si>
  <si>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</si>
  <si>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</si>
  <si>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</si>
  <si>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</si>
  <si>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</si>
  <si>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</si>
  <si>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</si>
  <si>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</si>
  <si>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</si>
  <si>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</si>
  <si>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</si>
  <si>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</si>
  <si>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</si>
  <si>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</si>
  <si>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</si>
  <si>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</si>
  <si>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</si>
  <si>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</si>
  <si>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</si>
  <si>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</si>
  <si>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</si>
  <si>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</si>
  <si>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</si>
  <si>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</si>
  <si>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</si>
  <si>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</si>
  <si>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</si>
  <si>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</si>
  <si>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</si>
  <si>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</si>
  <si>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</si>
  <si>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</si>
  <si>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</si>
  <si>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</si>
  <si>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</si>
  <si>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</si>
  <si>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</si>
  <si>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</si>
  <si>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</si>
  <si>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</si>
  <si>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</si>
  <si>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</si>
  <si>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</si>
  <si>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</si>
  <si>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</si>
  <si>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</si>
  <si>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</si>
  <si>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</si>
  <si>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</si>
  <si>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</si>
  <si>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</si>
  <si>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</si>
  <si>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</si>
  <si>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</si>
  <si>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</si>
  <si>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</si>
  <si>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</si>
  <si>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</si>
  <si>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</si>
  <si>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</si>
  <si>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</si>
  <si>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</si>
  <si>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</si>
  <si>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</si>
  <si>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</si>
  <si>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</si>
  <si>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</si>
  <si>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</si>
  <si>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</si>
  <si>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</si>
  <si>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</si>
  <si>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</si>
  <si>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</si>
  <si>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</si>
  <si>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</si>
  <si>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</si>
  <si>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</si>
  <si>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</si>
  <si>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</si>
  <si>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</si>
  <si>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</si>
  <si>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</si>
  <si>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</si>
  <si>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</si>
  <si>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</si>
  <si>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</si>
  <si>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</si>
  <si>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</si>
  <si>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</si>
  <si>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</si>
  <si>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</si>
  <si>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</si>
  <si>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</si>
  <si>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</si>
  <si>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</si>
  <si>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</si>
  <si>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</si>
  <si>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</si>
  <si>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</si>
  <si>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</si>
  <si>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</si>
  <si>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</si>
  <si>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</si>
  <si>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</si>
  <si>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</si>
  <si>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</si>
  <si>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</si>
  <si>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</si>
  <si>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</si>
  <si>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</si>
  <si>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</si>
  <si>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</si>
  <si>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</si>
  <si>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</si>
  <si>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</si>
  <si>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</si>
  <si>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</si>
  <si>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</si>
  <si>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</si>
  <si>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</si>
  <si>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</si>
  <si>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</si>
  <si>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</si>
  <si>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</si>
  <si>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</si>
  <si>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</si>
  <si>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</si>
  <si>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</si>
  <si>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</si>
  <si>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</si>
  <si>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</si>
  <si>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</si>
  <si>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</si>
  <si>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</si>
  <si>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</si>
  <si>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</si>
  <si>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</si>
  <si>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</si>
  <si>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</si>
  <si>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</si>
  <si>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</si>
  <si>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</si>
  <si>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</si>
  <si>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</si>
  <si>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</si>
  <si>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</si>
  <si>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</si>
  <si>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</si>
  <si>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</si>
  <si>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</si>
  <si>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</si>
  <si>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</si>
  <si>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</si>
  <si>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</si>
  <si>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</si>
  <si>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</si>
  <si>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</si>
  <si>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</si>
  <si>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</si>
  <si>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</si>
  <si>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</si>
  <si>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</si>
  <si>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</si>
  <si>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</si>
  <si>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</si>
  <si>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</si>
  <si>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</si>
  <si>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</si>
  <si>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</si>
  <si>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</si>
  <si>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</si>
  <si>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</si>
  <si>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</si>
  <si>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</si>
  <si>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</si>
  <si>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</si>
  <si>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</si>
  <si>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</si>
  <si>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</si>
  <si>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</si>
  <si>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</si>
  <si>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</si>
  <si>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</si>
  <si>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</si>
  <si>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</si>
  <si>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</si>
  <si>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</si>
  <si>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</si>
  <si>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</si>
  <si>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</si>
  <si>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</si>
  <si>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</si>
  <si>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</si>
  <si>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</si>
  <si>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</si>
  <si>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</si>
  <si>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</si>
  <si>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</si>
  <si>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</si>
  <si>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</si>
  <si>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</si>
  <si>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</si>
  <si>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</si>
  <si>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</si>
  <si>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</si>
  <si>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</si>
  <si>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</si>
  <si>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</si>
  <si>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</si>
  <si>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</si>
  <si>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</si>
  <si>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</si>
  <si>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</si>
  <si>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</si>
  <si>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</si>
  <si>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</si>
  <si>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</si>
  <si>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</si>
  <si>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</si>
  <si>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</si>
  <si>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</si>
  <si>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</si>
  <si>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</si>
  <si>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</si>
  <si>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</si>
  <si>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</si>
  <si>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</si>
  <si>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</si>
  <si>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</si>
  <si>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</si>
  <si>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</si>
  <si>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</si>
  <si>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</si>
  <si>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</si>
  <si>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</si>
  <si>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</si>
  <si>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</si>
  <si>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</si>
  <si>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</si>
  <si>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</si>
  <si>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</si>
  <si>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</si>
  <si>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</si>
  <si>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</si>
  <si>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</si>
  <si>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</si>
  <si>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</si>
  <si>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</si>
  <si>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</si>
  <si>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</si>
  <si>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</si>
  <si>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</si>
  <si>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</si>
  <si>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</si>
  <si>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</si>
  <si>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</si>
  <si>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</si>
  <si>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</si>
  <si>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</si>
  <si>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</si>
  <si>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</si>
  <si>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</si>
  <si>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</si>
  <si>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</si>
  <si>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</si>
  <si>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</si>
  <si>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</si>
  <si>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</si>
  <si>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</si>
  <si>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</si>
  <si>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</si>
  <si>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</si>
  <si>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</si>
  <si>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</si>
  <si>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</si>
  <si>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</si>
  <si>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</si>
  <si>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</si>
  <si>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</si>
  <si>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</si>
  <si>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</si>
  <si>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</si>
  <si>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</si>
  <si>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</si>
  <si>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</si>
  <si>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</si>
  <si>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</si>
  <si>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</si>
  <si>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</si>
  <si>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</si>
  <si>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</si>
  <si>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</si>
  <si>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</si>
  <si>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</si>
  <si>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</si>
  <si>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</si>
  <si>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</si>
  <si>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</si>
  <si>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</si>
  <si>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</si>
  <si>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</si>
  <si>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</si>
  <si>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</si>
  <si>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</si>
  <si>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</si>
  <si>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</si>
  <si>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</si>
  <si>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</si>
  <si>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</si>
  <si>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</si>
  <si>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</si>
  <si>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</si>
  <si>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</si>
  <si>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</si>
  <si>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</si>
  <si>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</si>
  <si>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</si>
  <si>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</si>
  <si>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</si>
  <si>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</si>
  <si>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</si>
  <si>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</si>
  <si>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</si>
  <si>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</si>
  <si>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</si>
  <si>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</si>
  <si>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</si>
  <si>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</si>
  <si>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</si>
  <si>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</si>
  <si>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</si>
  <si>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</si>
  <si>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</si>
  <si>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</si>
  <si>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</si>
  <si>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</si>
  <si>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</si>
  <si>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</si>
  <si>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</si>
  <si>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</si>
  <si>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</si>
  <si>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</si>
  <si>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</si>
  <si>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</si>
  <si>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</si>
  <si>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</si>
  <si>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</si>
  <si>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</si>
  <si>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</si>
  <si>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</si>
  <si>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</si>
  <si>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</si>
  <si>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</si>
  <si>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</si>
  <si>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</si>
  <si>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</si>
  <si>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</si>
  <si>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</si>
  <si>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</si>
  <si>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</si>
  <si>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</si>
  <si>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</si>
  <si>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</si>
  <si>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</si>
  <si>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</si>
  <si>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</si>
  <si>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</si>
  <si>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</si>
  <si>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</si>
  <si>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</si>
  <si>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</si>
  <si>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</si>
  <si>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</si>
  <si>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</si>
  <si>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</si>
  <si>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</si>
  <si>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</si>
  <si>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</si>
  <si>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</si>
  <si>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</si>
  <si>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</si>
  <si>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</si>
  <si>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</si>
  <si>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</si>
  <si>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</si>
  <si>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</si>
  <si>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</si>
  <si>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</si>
  <si>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</si>
  <si>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</si>
  <si>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</si>
  <si>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</si>
  <si>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</si>
  <si>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</si>
  <si>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</si>
  <si>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</si>
  <si>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</si>
  <si>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</si>
  <si>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</si>
  <si>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</si>
  <si>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</si>
  <si>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</si>
  <si>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</si>
  <si>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</si>
  <si>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</si>
  <si>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</si>
  <si>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</si>
  <si>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</si>
  <si>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</si>
  <si>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</si>
  <si>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</si>
  <si>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</si>
  <si>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</si>
  <si>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</si>
  <si>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</si>
  <si>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</si>
  <si>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</si>
  <si>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</si>
  <si>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</si>
  <si>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</si>
  <si>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</si>
  <si>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</si>
  <si>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</si>
  <si>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</si>
  <si>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</si>
  <si>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</si>
  <si>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</si>
  <si>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</si>
  <si>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</si>
  <si>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</si>
  <si>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</si>
  <si>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</si>
  <si>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</si>
  <si>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</si>
  <si>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</si>
  <si>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</si>
  <si>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</si>
  <si>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</si>
  <si>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</si>
  <si>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</si>
  <si>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</si>
  <si>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</si>
  <si>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</si>
  <si>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</si>
  <si>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</si>
  <si>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</si>
  <si>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</si>
  <si>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</si>
  <si>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</si>
  <si>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</si>
  <si>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</si>
  <si>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</si>
  <si>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</si>
  <si>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</si>
  <si>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</si>
  <si>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</si>
  <si>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</si>
  <si>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</si>
  <si>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</si>
  <si>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</si>
  <si>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</si>
  <si>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</si>
  <si>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</si>
  <si>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</si>
  <si>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</si>
  <si>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</si>
  <si>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</si>
  <si>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</si>
  <si>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</si>
  <si>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</si>
  <si>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</si>
  <si>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</si>
  <si>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</si>
  <si>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</si>
  <si>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</si>
  <si>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</si>
  <si>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</si>
  <si>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</si>
  <si>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</si>
  <si>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</si>
  <si>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</si>
  <si>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</si>
  <si>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</si>
  <si>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</si>
  <si>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</si>
  <si>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</si>
  <si>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</si>
  <si>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</si>
  <si>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</si>
  <si>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</si>
  <si>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</si>
  <si>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</si>
  <si>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</si>
  <si>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</si>
  <si>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</si>
  <si>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</si>
  <si>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</si>
  <si>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</si>
  <si>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</si>
  <si>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</si>
  <si>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</si>
  <si>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</si>
  <si>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</si>
  <si>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</si>
  <si>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</si>
  <si>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</si>
  <si>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</si>
  <si>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</si>
  <si>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</si>
  <si>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</si>
  <si>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</si>
  <si>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</si>
  <si>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</si>
  <si>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</si>
  <si>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</si>
  <si>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</si>
  <si>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</si>
  <si>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</si>
  <si>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</si>
  <si>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</si>
  <si>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</si>
  <si>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</si>
  <si>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</si>
  <si>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</si>
  <si>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</si>
  <si>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</si>
  <si>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</si>
  <si>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</si>
  <si>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</si>
  <si>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</si>
  <si>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</si>
  <si>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</si>
  <si>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</si>
  <si>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</si>
  <si>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</si>
  <si>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</si>
  <si>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</si>
  <si>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</si>
  <si>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</si>
  <si>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</si>
  <si>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</si>
  <si>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</si>
  <si>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</si>
  <si>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</si>
  <si>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</si>
  <si>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</si>
  <si>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</si>
  <si>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</si>
  <si>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</si>
  <si>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</si>
  <si>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</si>
  <si>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</si>
  <si>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</si>
  <si>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</si>
  <si>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</si>
  <si>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</si>
  <si>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</si>
  <si>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</si>
  <si>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</si>
  <si>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</si>
  <si>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</si>
  <si>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</si>
  <si>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</si>
  <si>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</si>
  <si>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</si>
  <si>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</si>
  <si>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</si>
  <si>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</si>
  <si>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</si>
  <si>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</si>
  <si>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</si>
  <si>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</si>
  <si>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</si>
  <si>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</si>
  <si>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</si>
  <si>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</si>
  <si>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</si>
  <si>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</si>
  <si>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</si>
  <si>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</si>
  <si>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</si>
  <si>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</si>
  <si>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</si>
  <si>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</si>
  <si>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</si>
  <si>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</si>
  <si>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</si>
  <si>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</si>
  <si>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</si>
  <si>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</si>
  <si>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</si>
  <si>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</si>
  <si>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</si>
  <si>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</si>
  <si>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</si>
  <si>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</si>
  <si>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</si>
  <si>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</si>
  <si>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</si>
  <si>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</si>
  <si>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</si>
  <si>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</si>
  <si>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</si>
  <si>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</si>
  <si>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</si>
  <si>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</si>
  <si>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</si>
  <si>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</si>
  <si>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</si>
  <si>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</si>
  <si>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</si>
  <si>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</si>
  <si>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</si>
  <si>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</si>
  <si>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</si>
  <si>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</si>
  <si>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</si>
  <si>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</si>
  <si>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</si>
  <si>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</si>
  <si>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</si>
  <si>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</si>
  <si>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</si>
  <si>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</si>
  <si>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</si>
  <si>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</si>
  <si>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</si>
  <si>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</si>
  <si>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</si>
  <si>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</si>
  <si>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</si>
  <si>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</si>
  <si>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</si>
  <si>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</si>
  <si>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</si>
  <si>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</si>
  <si>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</si>
  <si>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</si>
  <si>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</si>
  <si>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</si>
  <si>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</si>
  <si>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</si>
  <si>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</si>
  <si>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</si>
  <si>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</si>
  <si>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</si>
  <si>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</si>
  <si>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</si>
  <si>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</si>
  <si>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</si>
  <si>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</si>
  <si>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</si>
  <si>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</si>
  <si>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</si>
  <si>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</si>
  <si>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</si>
  <si>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</si>
  <si>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</si>
  <si>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</si>
  <si>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</si>
  <si>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</si>
  <si>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</si>
  <si>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</si>
  <si>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</si>
  <si>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</si>
  <si>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</si>
  <si>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</si>
  <si>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</si>
  <si>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</si>
  <si>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</si>
  <si>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</si>
  <si>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</si>
  <si>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</si>
  <si>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</si>
  <si>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</si>
  <si>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</si>
  <si>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</si>
  <si>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</si>
  <si>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</si>
  <si>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</si>
  <si>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</si>
  <si>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</si>
  <si>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</si>
  <si>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</si>
  <si>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</si>
  <si>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</si>
  <si>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</si>
  <si>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</si>
  <si>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</si>
  <si>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</si>
  <si>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</si>
  <si>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</si>
  <si>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</si>
  <si>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</si>
  <si>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</si>
  <si>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</si>
  <si>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</si>
  <si>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</si>
  <si>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</si>
  <si>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</si>
  <si>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</si>
  <si>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</si>
  <si>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</si>
  <si>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</si>
  <si>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</si>
  <si>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</si>
  <si>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</si>
  <si>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</si>
  <si>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</si>
  <si>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</si>
  <si>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</si>
  <si>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</si>
  <si>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</si>
  <si>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</si>
  <si>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</si>
  <si>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</si>
  <si>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</si>
  <si>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</si>
  <si>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</si>
  <si>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</si>
  <si>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</si>
  <si>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</si>
  <si>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</si>
  <si>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</si>
  <si>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</si>
  <si>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</si>
  <si>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</si>
  <si>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</si>
  <si>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</si>
  <si>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</si>
  <si>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</si>
  <si>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</si>
  <si>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</si>
  <si>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</si>
  <si>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</si>
  <si>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</si>
  <si>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</si>
  <si>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</si>
  <si>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</si>
  <si>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</si>
  <si>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</si>
  <si>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</si>
  <si>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</si>
  <si>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</si>
  <si>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</si>
  <si>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</si>
  <si>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</si>
  <si>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</si>
  <si>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</si>
  <si>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</si>
  <si>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</si>
  <si>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</si>
  <si>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</si>
  <si>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</si>
  <si>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</si>
  <si>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</si>
  <si>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</si>
  <si>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</si>
  <si>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</si>
  <si>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</si>
  <si>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</si>
  <si>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</si>
  <si>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</si>
  <si>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</si>
  <si>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</si>
  <si>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</si>
  <si>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</si>
  <si>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</si>
  <si>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</si>
  <si>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</si>
  <si>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</si>
  <si>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</si>
  <si>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</si>
  <si>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</si>
  <si>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</si>
  <si>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</si>
  <si>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</si>
  <si>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</si>
  <si>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</si>
  <si>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</si>
  <si>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</si>
  <si>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</si>
  <si>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</si>
  <si>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</si>
  <si>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</si>
  <si>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</si>
  <si>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</si>
  <si>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</si>
  <si>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</si>
  <si>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</si>
  <si>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</si>
  <si>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</si>
  <si>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</si>
  <si>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</si>
  <si>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</si>
  <si>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</si>
  <si>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</si>
  <si>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</si>
  <si>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</si>
  <si>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</si>
  <si>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</si>
  <si>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</si>
  <si>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</si>
  <si>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</si>
  <si>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</si>
  <si>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</si>
  <si>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</si>
  <si>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</si>
  <si>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</si>
  <si>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</si>
  <si>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</si>
  <si>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</si>
  <si>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</si>
  <si>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</si>
  <si>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</si>
  <si>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</si>
  <si>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</si>
  <si>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</si>
  <si>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</si>
  <si>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</si>
  <si>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</si>
  <si>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</si>
  <si>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</si>
  <si>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</si>
  <si>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</si>
  <si>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</si>
  <si>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</si>
  <si>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</si>
  <si>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</si>
  <si>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</si>
  <si>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</si>
  <si>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</si>
  <si>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</si>
  <si>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</si>
  <si>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</si>
  <si>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</si>
  <si>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</si>
  <si>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</si>
  <si>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</si>
  <si>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</si>
  <si>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</si>
  <si>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</si>
  <si>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</si>
  <si>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</si>
  <si>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</si>
  <si>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</si>
  <si>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</si>
  <si>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</si>
  <si>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</si>
  <si>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</si>
  <si>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</si>
  <si>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</si>
  <si>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</si>
  <si>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</si>
  <si>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</si>
  <si>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</si>
  <si>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</si>
  <si>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</si>
  <si>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</si>
  <si>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</si>
  <si>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</si>
  <si>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</si>
  <si>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</si>
  <si>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</si>
  <si>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</si>
  <si>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</si>
  <si>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</si>
  <si>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</si>
  <si>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</si>
  <si>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</si>
  <si>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</si>
  <si>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</si>
  <si>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</si>
  <si>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</si>
  <si>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</si>
  <si>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</si>
  <si>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</si>
  <si>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</si>
  <si>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</si>
  <si>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</si>
  <si>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</si>
  <si>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</si>
  <si>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</si>
  <si>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</si>
  <si>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</si>
  <si>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</si>
  <si>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</si>
  <si>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</si>
  <si>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</si>
  <si>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</si>
  <si>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</si>
  <si>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</si>
  <si>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</si>
  <si>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</si>
  <si>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</si>
  <si>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</si>
  <si>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</si>
  <si>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</si>
  <si>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</si>
  <si>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</si>
  <si>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</si>
  <si>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</si>
  <si>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</si>
  <si>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</si>
  <si>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</si>
  <si>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</si>
  <si>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</si>
  <si>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</si>
  <si>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</si>
  <si>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</si>
  <si>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</si>
  <si>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</si>
  <si>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</si>
  <si>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</si>
  <si>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</si>
  <si>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</si>
  <si>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</si>
  <si>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</si>
  <si>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</si>
  <si>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</si>
  <si>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</si>
  <si>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</si>
  <si>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</si>
  <si>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</si>
  <si>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</si>
  <si>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</si>
  <si>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</si>
  <si>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</si>
  <si>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</si>
  <si>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</si>
  <si>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</si>
  <si>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</si>
  <si>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</si>
  <si>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</si>
  <si>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</si>
  <si>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</si>
  <si>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</si>
  <si>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</si>
  <si>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</si>
  <si>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</si>
  <si>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</si>
  <si>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</si>
  <si>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</si>
  <si>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</si>
  <si>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</si>
  <si>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</si>
  <si>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</si>
  <si>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</si>
  <si>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</si>
  <si>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</si>
  <si>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</si>
  <si>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</si>
  <si>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</si>
  <si>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</si>
  <si>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</si>
  <si>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</si>
  <si>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</si>
  <si>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</si>
  <si>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</si>
  <si>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</si>
  <si>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</si>
  <si>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</si>
  <si>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</si>
  <si>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</si>
  <si>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</si>
  <si>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</si>
  <si>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</si>
  <si>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</si>
  <si>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</si>
  <si>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</si>
  <si>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</si>
  <si>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</si>
  <si>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</si>
  <si>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</si>
  <si>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</si>
  <si>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</si>
  <si>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</si>
  <si>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</si>
  <si>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</si>
  <si>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</si>
  <si>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</si>
  <si>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</si>
  <si>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</si>
  <si>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</si>
  <si>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</si>
  <si>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</si>
  <si>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</si>
  <si>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</si>
  <si>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</si>
  <si>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</si>
  <si>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</si>
  <si>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</si>
  <si>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</si>
  <si>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</si>
  <si>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</si>
  <si>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</si>
  <si>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</si>
  <si>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</si>
  <si>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</si>
  <si>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</si>
  <si>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</si>
  <si>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</si>
  <si>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</si>
  <si>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</si>
  <si>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</si>
  <si>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</si>
  <si>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</si>
  <si>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</si>
  <si>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</si>
  <si>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</si>
  <si>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</si>
  <si>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</si>
  <si>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</si>
  <si>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</si>
  <si>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</si>
  <si>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</si>
  <si>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</si>
  <si>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</si>
  <si>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</si>
  <si>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</si>
  <si>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</si>
  <si>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</si>
  <si>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</si>
  <si>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</si>
  <si>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</si>
  <si>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</si>
  <si>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</si>
  <si>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</si>
  <si>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</si>
  <si>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</si>
  <si>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</si>
  <si>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</si>
  <si>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</si>
  <si>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</si>
  <si>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</si>
  <si>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</si>
  <si>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</si>
  <si>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</si>
  <si>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</si>
  <si>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</si>
  <si>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</si>
  <si>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</si>
  <si>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</si>
  <si>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</si>
  <si>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</si>
  <si>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</si>
  <si>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</si>
  <si>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</si>
  <si>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</si>
  <si>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</si>
  <si>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</si>
  <si>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</si>
  <si>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</si>
  <si>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</si>
  <si>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</si>
  <si>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</si>
  <si>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</si>
  <si>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</si>
  <si>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</si>
  <si>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</si>
  <si>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</si>
  <si>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</si>
  <si>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</si>
  <si>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</si>
  <si>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</si>
  <si>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</si>
  <si>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</si>
  <si>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</si>
  <si>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</si>
  <si>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</si>
  <si>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</si>
  <si>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</si>
  <si>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</si>
  <si>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</si>
  <si>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</si>
  <si>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</si>
  <si>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</si>
  <si>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</si>
  <si>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</si>
  <si>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</si>
  <si>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</si>
  <si>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</si>
  <si>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</si>
  <si>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</si>
  <si>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</si>
  <si>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</si>
  <si>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</si>
  <si>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</si>
  <si>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</si>
  <si>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</si>
  <si>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</si>
  <si>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</si>
  <si>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</si>
  <si>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</si>
  <si>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</si>
  <si>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</si>
  <si>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</si>
  <si>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</si>
  <si>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</si>
  <si>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</si>
  <si>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</si>
  <si>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</si>
  <si>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</si>
  <si>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</si>
  <si>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</si>
  <si>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</si>
  <si>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</si>
  <si>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</si>
  <si>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</si>
  <si>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</si>
  <si>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</si>
  <si>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</si>
  <si>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</si>
  <si>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</si>
  <si>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</si>
  <si>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</si>
  <si>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</si>
  <si>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</si>
  <si>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</si>
  <si>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</si>
  <si>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</si>
  <si>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</si>
  <si>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</si>
  <si>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</si>
  <si>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</si>
  <si>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</si>
  <si>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</si>
  <si>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</si>
  <si>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</si>
  <si>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</si>
  <si>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</si>
  <si>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</si>
  <si>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</si>
  <si>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</si>
  <si>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</si>
  <si>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</si>
  <si>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</si>
  <si>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</si>
  <si>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</si>
  <si>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</si>
  <si>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</si>
  <si>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</si>
  <si>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</si>
  <si>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</si>
  <si>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</si>
  <si>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</si>
  <si>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</si>
  <si>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</si>
  <si>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</si>
  <si>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</si>
  <si>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</si>
  <si>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</si>
  <si>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</si>
  <si>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</si>
  <si>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</si>
  <si>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</si>
  <si>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</si>
  <si>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</si>
  <si>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</si>
  <si>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</si>
  <si>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</si>
  <si>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</si>
  <si>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</si>
  <si>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</si>
  <si>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</si>
  <si>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</si>
  <si>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</si>
  <si>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</si>
  <si>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</si>
  <si>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</si>
  <si>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</si>
  <si>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</si>
  <si>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</si>
  <si>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</si>
  <si>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</si>
  <si>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</si>
  <si>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</si>
  <si>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</si>
  <si>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</si>
  <si>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</si>
  <si>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</si>
  <si>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</si>
  <si>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</si>
  <si>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</si>
  <si>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</si>
  <si>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</si>
  <si>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</si>
  <si>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</si>
  <si>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</si>
  <si>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</si>
  <si>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</si>
  <si>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</si>
  <si>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</si>
  <si>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</si>
  <si>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</si>
  <si>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</si>
  <si>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</si>
  <si>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</si>
  <si>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</si>
  <si>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</si>
  <si>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</si>
  <si>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</si>
  <si>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</si>
  <si>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</si>
  <si>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</si>
  <si>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</si>
  <si>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</si>
  <si>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</si>
  <si>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</si>
  <si>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</si>
  <si>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</si>
  <si>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</si>
  <si>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</si>
  <si>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</si>
  <si>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</si>
  <si>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</si>
  <si>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</si>
  <si>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</si>
  <si>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</si>
  <si>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</si>
  <si>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</si>
  <si>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</si>
  <si>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</si>
  <si>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</si>
  <si>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</si>
  <si>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</si>
  <si>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</si>
  <si>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</si>
  <si>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</si>
  <si>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</si>
  <si>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</si>
  <si>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</si>
  <si>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</si>
  <si>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</si>
  <si>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</si>
  <si>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</si>
  <si>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</si>
  <si>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</si>
  <si>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</si>
  <si>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</si>
  <si>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</si>
  <si>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</si>
  <si>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</si>
  <si>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</si>
  <si>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</si>
  <si>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</si>
  <si>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</si>
  <si>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</si>
  <si>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</si>
  <si>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</si>
  <si>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</si>
  <si>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</si>
  <si>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</si>
  <si>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</si>
  <si>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</si>
  <si>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</si>
  <si>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</si>
  <si>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</si>
  <si>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</si>
  <si>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</si>
  <si>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</si>
  <si>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</si>
  <si>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</si>
  <si>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</si>
  <si>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</si>
  <si>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</si>
  <si>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</si>
  <si>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</si>
  <si>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</si>
  <si>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</si>
  <si>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</si>
  <si>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</si>
  <si>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</si>
  <si>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</si>
  <si>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</si>
  <si>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</si>
  <si>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</si>
  <si>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</si>
  <si>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</si>
  <si>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</si>
  <si>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</si>
  <si>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</si>
  <si>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</si>
  <si>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</si>
  <si>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</si>
  <si>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</si>
  <si>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</si>
  <si>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</si>
  <si>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</si>
  <si>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</si>
  <si>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</si>
  <si>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</si>
  <si>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</si>
  <si>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</si>
  <si>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</si>
  <si>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</si>
  <si>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</si>
  <si>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</si>
  <si>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</si>
  <si>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</si>
  <si>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</si>
  <si>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</si>
  <si>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</si>
  <si>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</si>
  <si>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</si>
  <si>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</si>
  <si>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</si>
  <si>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</si>
  <si>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</si>
  <si>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</si>
  <si>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</si>
  <si>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</si>
  <si>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</si>
  <si>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</si>
  <si>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</si>
  <si>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</si>
  <si>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</si>
  <si>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</si>
  <si>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</si>
  <si>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</si>
  <si>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</si>
  <si>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</si>
  <si>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</si>
  <si>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</si>
  <si>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</si>
  <si>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</si>
  <si>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</si>
  <si>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</si>
  <si>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</si>
  <si>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</si>
  <si>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</si>
  <si>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</si>
  <si>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</si>
  <si>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</si>
  <si>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</si>
  <si>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</si>
  <si>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</si>
  <si>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</si>
  <si>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</si>
  <si>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</si>
  <si>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</si>
  <si>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</si>
  <si>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</si>
  <si>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</si>
  <si>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</si>
  <si>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</si>
  <si>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</si>
  <si>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</si>
  <si>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</si>
  <si>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</si>
  <si>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</si>
  <si>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</si>
  <si>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</si>
  <si>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</si>
  <si>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</si>
  <si>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</si>
  <si>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</si>
  <si>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</si>
  <si>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</si>
  <si>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</si>
  <si>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</si>
  <si>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</si>
  <si>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</si>
  <si>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</si>
  <si>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</si>
  <si>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</si>
  <si>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</si>
  <si>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</si>
  <si>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</si>
  <si>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</si>
  <si>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</si>
  <si>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</si>
  <si>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</si>
  <si>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</si>
  <si>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</si>
  <si>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</si>
  <si>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</si>
  <si>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</si>
  <si>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</si>
  <si>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</si>
  <si>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</si>
  <si>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</si>
  <si>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</si>
  <si>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</si>
  <si>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</si>
  <si>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</si>
  <si>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</si>
  <si>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</si>
  <si>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</si>
  <si>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</si>
  <si>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</si>
  <si>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</si>
  <si>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</si>
  <si>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</si>
  <si>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</si>
  <si>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</si>
  <si>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</si>
  <si>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</si>
  <si>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</si>
  <si>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</si>
  <si>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</si>
  <si>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</si>
  <si>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</si>
  <si>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</si>
  <si>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</si>
  <si>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</si>
  <si>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</si>
  <si>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</si>
  <si>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</si>
  <si>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</si>
  <si>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</si>
  <si>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</si>
  <si>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</si>
  <si>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</si>
  <si>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</si>
  <si>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</si>
  <si>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</si>
  <si>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</si>
  <si>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</si>
  <si>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</si>
  <si>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</si>
  <si>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</si>
  <si>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</si>
  <si>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</si>
  <si>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</si>
  <si>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</si>
  <si>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</si>
  <si>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</si>
  <si>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</si>
  <si>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</si>
  <si>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</si>
  <si>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</si>
  <si>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</si>
  <si>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</si>
  <si>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</si>
  <si>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</si>
  <si>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</si>
  <si>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</si>
  <si>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</si>
  <si>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</si>
  <si>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</si>
  <si>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</si>
  <si>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</si>
  <si>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</si>
  <si>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</si>
  <si>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</si>
  <si>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</si>
  <si>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</si>
  <si>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</si>
  <si>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</si>
  <si>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</si>
  <si>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</si>
  <si>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</si>
  <si>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</si>
  <si>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</si>
  <si>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</si>
  <si>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</si>
  <si>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</si>
  <si>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</si>
  <si>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</si>
  <si>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</si>
  <si>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</si>
  <si>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</si>
  <si>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</si>
  <si>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</si>
  <si>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</si>
  <si>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</si>
  <si>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</si>
  <si>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</si>
  <si>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</si>
  <si>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</si>
  <si>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</si>
  <si>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</si>
  <si>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</si>
  <si>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</si>
  <si>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</si>
  <si>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</si>
  <si>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</si>
  <si>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</si>
  <si>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</si>
  <si>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</si>
  <si>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</si>
  <si>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</si>
  <si>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</si>
  <si>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</si>
  <si>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</si>
  <si>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</si>
  <si>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</si>
  <si>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</si>
  <si>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</si>
  <si>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</si>
  <si>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</si>
  <si>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</si>
  <si>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</si>
  <si>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</si>
  <si>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</si>
  <si>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</si>
  <si>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</si>
  <si>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</si>
  <si>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</si>
  <si>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</si>
  <si>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</si>
  <si>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</si>
  <si>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</si>
  <si>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</si>
  <si>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</si>
  <si>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</si>
  <si>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</si>
  <si>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</si>
  <si>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</si>
  <si>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</si>
  <si>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</si>
  <si>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</si>
  <si>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</si>
  <si>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</si>
  <si>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</si>
  <si>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</si>
  <si>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</si>
  <si>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</si>
  <si>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</si>
  <si>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</si>
  <si>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</si>
  <si>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</si>
  <si>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</si>
  <si>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</si>
  <si>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</si>
  <si>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</si>
  <si>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</si>
  <si>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</si>
  <si>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</si>
  <si>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</si>
  <si>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</si>
  <si>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</si>
  <si>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</si>
  <si>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</si>
  <si>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</si>
  <si>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</si>
  <si>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</si>
  <si>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</si>
  <si>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</si>
  <si>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</si>
  <si>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</si>
  <si>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</si>
  <si>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</si>
  <si>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</si>
  <si>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</si>
  <si>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</si>
  <si>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</si>
  <si>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</si>
  <si>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</si>
  <si>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</si>
  <si>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</si>
  <si>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</si>
  <si>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</si>
  <si>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</si>
  <si>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</si>
  <si>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</si>
  <si>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</si>
  <si>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</si>
  <si>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</si>
  <si>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</si>
  <si>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</si>
  <si>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</si>
  <si>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</si>
  <si>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</si>
  <si>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</si>
  <si>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</si>
  <si>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</si>
  <si>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</si>
  <si>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</si>
  <si>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</si>
  <si>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</si>
  <si>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</si>
  <si>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</si>
  <si>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</si>
  <si>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</si>
  <si>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</si>
  <si>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</si>
  <si>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</si>
  <si>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</si>
  <si>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</si>
  <si>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</si>
  <si>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</si>
  <si>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</si>
  <si>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</si>
  <si>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</si>
  <si>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</si>
  <si>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</si>
  <si>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</si>
  <si>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</si>
  <si>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</si>
  <si>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</si>
  <si>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</si>
  <si>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</si>
  <si>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</si>
  <si>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</si>
  <si>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</si>
  <si>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</si>
  <si>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</si>
  <si>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</si>
  <si>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</si>
  <si>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</si>
  <si>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</si>
  <si>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</si>
  <si>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</si>
  <si>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</si>
  <si>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</si>
  <si>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</si>
  <si>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</si>
  <si>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</si>
  <si>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</si>
  <si>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</si>
  <si>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</si>
  <si>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</si>
  <si>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</si>
  <si>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</si>
  <si>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</si>
  <si>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</si>
  <si>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</si>
  <si>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</si>
  <si>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</si>
  <si>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</si>
  <si>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</si>
  <si>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</si>
  <si>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</si>
  <si>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</si>
  <si>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</si>
  <si>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</si>
  <si>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</si>
  <si>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</si>
  <si>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</si>
  <si>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</si>
  <si>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</si>
  <si>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</si>
  <si>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</si>
  <si>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</si>
  <si>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</si>
  <si>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</si>
  <si>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</si>
  <si>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</si>
  <si>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</si>
  <si>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</si>
  <si>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</si>
  <si>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</si>
  <si>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</si>
  <si>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</si>
  <si>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</si>
  <si>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</si>
  <si>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</si>
  <si>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</si>
  <si>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</si>
  <si>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</si>
  <si>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</si>
  <si>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</si>
  <si>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</si>
  <si>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</si>
  <si>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</si>
  <si>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</si>
  <si>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</si>
  <si>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</si>
  <si>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</si>
  <si>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</si>
  <si>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</si>
  <si>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</si>
  <si>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</si>
  <si>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</si>
  <si>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</si>
  <si>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</si>
  <si>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</si>
  <si>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</si>
  <si>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</si>
  <si>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</si>
  <si>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</si>
  <si>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</si>
  <si>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</si>
  <si>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</si>
  <si>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</si>
  <si>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</si>
  <si>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</si>
  <si>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</si>
  <si>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</si>
  <si>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</si>
  <si>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</si>
  <si>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</si>
  <si>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</si>
  <si>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</si>
  <si>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</si>
  <si>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</si>
  <si>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</si>
  <si>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</si>
  <si>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</si>
  <si>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</si>
  <si>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</si>
  <si>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</si>
  <si>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</si>
  <si>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</si>
  <si>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</si>
  <si>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</si>
  <si>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</si>
  <si>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</si>
  <si>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</si>
  <si>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</si>
  <si>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</si>
  <si>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</si>
  <si>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</si>
  <si>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</si>
  <si>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</si>
  <si>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</si>
  <si>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</si>
  <si>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</si>
  <si>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</si>
  <si>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</si>
  <si>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</si>
  <si>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</si>
  <si>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</si>
  <si>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</si>
  <si>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</si>
  <si>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</si>
  <si>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</si>
  <si>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</si>
  <si>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</si>
  <si>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</si>
  <si>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</si>
  <si>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</si>
  <si>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</si>
  <si>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</si>
  <si>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</si>
  <si>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</si>
  <si>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</si>
  <si>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</si>
  <si>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</si>
  <si>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</si>
  <si>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</si>
  <si>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</si>
  <si>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</si>
  <si>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</si>
  <si>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</si>
  <si>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</si>
  <si>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</si>
  <si>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</si>
  <si>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</si>
  <si>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</si>
  <si>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</si>
  <si>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</si>
  <si>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</si>
  <si>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</si>
  <si>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</si>
  <si>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</si>
  <si>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</si>
  <si>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</si>
  <si>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</si>
  <si>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</si>
  <si>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</si>
  <si>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</si>
  <si>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</si>
  <si>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</si>
  <si>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</si>
  <si>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</si>
  <si>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</si>
  <si>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</si>
  <si>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</si>
  <si>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</si>
  <si>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</si>
  <si>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</si>
  <si>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</si>
  <si>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</si>
  <si>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</si>
  <si>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</si>
  <si>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</si>
  <si>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</si>
  <si>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</si>
  <si>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</si>
  <si>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</si>
  <si>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</si>
  <si>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</si>
  <si>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</si>
  <si>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</si>
  <si>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</si>
  <si>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</si>
  <si>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</si>
  <si>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</si>
  <si>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</si>
  <si>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</si>
  <si>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</si>
  <si>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</si>
  <si>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</si>
  <si>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</si>
  <si>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</si>
  <si>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</si>
  <si>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</si>
  <si>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</si>
  <si>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</si>
  <si>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</si>
  <si>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</si>
  <si>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</si>
  <si>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</si>
  <si>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</si>
  <si>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</si>
  <si>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</si>
  <si>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</si>
  <si>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</si>
  <si>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</si>
  <si>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</si>
  <si>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</si>
  <si>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</si>
  <si>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</si>
  <si>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</si>
  <si>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</si>
  <si>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</si>
  <si>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</si>
  <si>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</si>
  <si>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</si>
  <si>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</si>
  <si>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</si>
  <si>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</si>
  <si>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</si>
  <si>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</si>
  <si>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</si>
  <si>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</si>
  <si>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</si>
  <si>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</si>
  <si>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</si>
  <si>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</si>
  <si>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</si>
  <si>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</si>
  <si>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</si>
  <si>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</si>
  <si>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</si>
  <si>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</si>
  <si>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</si>
  <si>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</si>
  <si>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</si>
  <si>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</si>
  <si>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</si>
  <si>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</si>
  <si>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</si>
  <si>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</si>
  <si>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</si>
  <si>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</si>
  <si>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</si>
  <si>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</si>
  <si>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</si>
  <si>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</si>
  <si>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</si>
  <si>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</si>
  <si>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</si>
  <si>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</si>
  <si>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</si>
  <si>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</si>
  <si>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</si>
  <si>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</si>
  <si>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</si>
  <si>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</si>
  <si>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</si>
  <si>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</si>
  <si>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</si>
  <si>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</si>
  <si>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</si>
  <si>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</si>
  <si>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</si>
  <si>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</si>
  <si>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</si>
  <si>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</si>
  <si>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</si>
  <si>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</si>
  <si>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</si>
  <si>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</si>
  <si>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</si>
  <si>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</si>
  <si>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</si>
  <si>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</si>
  <si>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</si>
  <si>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</si>
  <si>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</si>
  <si>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</si>
  <si>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</si>
  <si>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</si>
  <si>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</si>
  <si>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</si>
  <si>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</si>
  <si>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</si>
  <si>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</si>
  <si>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</si>
  <si>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</si>
  <si>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</si>
  <si>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</si>
  <si>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</si>
  <si>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</si>
  <si>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</si>
  <si>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</si>
  <si>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</si>
  <si>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</si>
  <si>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</si>
  <si>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</si>
  <si>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</si>
  <si>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</si>
  <si>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</si>
  <si>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</si>
  <si>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</si>
  <si>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</si>
  <si>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</si>
  <si>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</si>
  <si>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</si>
  <si>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</si>
  <si>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</si>
  <si>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</si>
  <si>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</si>
  <si>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</si>
  <si>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</si>
  <si>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</si>
  <si>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</si>
  <si>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</si>
  <si>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</si>
  <si>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</si>
  <si>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</si>
  <si>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</si>
  <si>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</si>
  <si>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</si>
  <si>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</si>
  <si>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</si>
  <si>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</si>
  <si>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</si>
  <si>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</si>
  <si>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</si>
  <si>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</si>
  <si>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</si>
  <si>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</si>
  <si>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</si>
  <si>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</si>
  <si>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</si>
  <si>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</si>
  <si>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</si>
  <si>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</si>
  <si>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</si>
  <si>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</si>
  <si>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</si>
  <si>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</si>
  <si>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</si>
  <si>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</si>
  <si>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</si>
  <si>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</si>
  <si>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</si>
  <si>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</si>
  <si>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</si>
  <si>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</si>
  <si>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</si>
  <si>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</si>
  <si>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</si>
  <si>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</si>
  <si>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</si>
  <si>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</si>
  <si>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</si>
  <si>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</si>
  <si>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</si>
  <si>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</si>
  <si>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</si>
  <si>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</si>
  <si>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</si>
  <si>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</si>
  <si>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</si>
  <si>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</si>
  <si>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</si>
  <si>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</si>
  <si>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</si>
  <si>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</si>
  <si>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</si>
  <si>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</si>
  <si>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</si>
  <si>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</si>
  <si>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</si>
  <si>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</si>
  <si>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</si>
  <si>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</si>
  <si>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</si>
  <si>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</si>
  <si>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</si>
  <si>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</si>
  <si>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</si>
  <si>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</si>
  <si>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</si>
  <si>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</si>
  <si>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</si>
  <si>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</si>
  <si>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</si>
  <si>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</si>
  <si>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</si>
  <si>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</si>
  <si>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</si>
  <si>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</si>
  <si>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</si>
  <si>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</si>
  <si>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</si>
  <si>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</si>
  <si>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</si>
  <si>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</si>
  <si>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</si>
  <si>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</si>
  <si>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</si>
  <si>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</si>
  <si>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</si>
  <si>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</si>
  <si>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</si>
  <si>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</si>
  <si>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</si>
  <si>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</si>
  <si>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</si>
  <si>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</si>
  <si>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</si>
  <si>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</si>
  <si>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</si>
  <si>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</si>
  <si>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</si>
  <si>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</si>
  <si>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</si>
  <si>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</si>
  <si>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</si>
  <si>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</si>
  <si>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</si>
  <si>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</si>
  <si>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</si>
  <si>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</si>
  <si>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</si>
  <si>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</si>
  <si>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</si>
  <si>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</si>
  <si>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</si>
  <si>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</si>
  <si>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</si>
  <si>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</si>
  <si>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</si>
  <si>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</si>
  <si>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</si>
  <si>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</si>
  <si>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</si>
  <si>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</si>
  <si>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</si>
  <si>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</si>
  <si>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</si>
  <si>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</si>
  <si>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</si>
  <si>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</si>
  <si>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</si>
  <si>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</si>
  <si>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</si>
  <si>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</si>
  <si>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</si>
  <si>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</si>
  <si>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</si>
  <si>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</si>
  <si>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</si>
  <si>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</si>
  <si>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</si>
  <si>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</si>
  <si>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</si>
  <si>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</si>
  <si>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</si>
  <si>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</si>
  <si>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</si>
  <si>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</si>
  <si>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</si>
  <si>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</si>
  <si>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</si>
  <si>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</si>
  <si>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</si>
  <si>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</si>
  <si>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</si>
  <si>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</si>
  <si>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</si>
  <si>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</si>
  <si>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</si>
  <si>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</si>
  <si>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</si>
  <si>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</si>
  <si>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</si>
  <si>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</si>
  <si>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</si>
  <si>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</si>
  <si>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</si>
  <si>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</si>
  <si>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</si>
  <si>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</si>
  <si>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</si>
  <si>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</si>
  <si>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</si>
  <si>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</si>
  <si>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</si>
  <si>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</si>
  <si>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</si>
  <si>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</si>
  <si>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</si>
  <si>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</si>
  <si>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</si>
  <si>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</si>
  <si>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</si>
  <si>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</si>
  <si>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</si>
  <si>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</si>
  <si>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</si>
  <si>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</si>
  <si>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</si>
  <si>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</si>
  <si>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</si>
  <si>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</si>
  <si>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</si>
  <si>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</si>
  <si>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</si>
  <si>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</si>
  <si>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</si>
  <si>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</si>
  <si>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</si>
  <si>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</si>
  <si>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</si>
  <si>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</si>
  <si>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</si>
  <si>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</si>
  <si>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</si>
  <si>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</si>
  <si>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</si>
  <si>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</si>
  <si>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</si>
  <si>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</si>
  <si>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</si>
  <si>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</si>
  <si>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</si>
  <si>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</si>
  <si>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</si>
  <si>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</si>
  <si>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</si>
  <si>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</si>
  <si>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</si>
  <si>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</si>
  <si>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</si>
  <si>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</si>
  <si>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</si>
  <si>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</si>
  <si>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</si>
  <si>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</si>
  <si>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</si>
  <si>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</si>
  <si>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</si>
  <si>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</si>
  <si>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</si>
  <si>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</si>
  <si>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</si>
  <si>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</si>
  <si>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</si>
  <si>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</si>
  <si>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</si>
  <si>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</si>
  <si>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</si>
  <si>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</si>
  <si>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</si>
  <si>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</si>
  <si>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</si>
  <si>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</si>
  <si>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</si>
  <si>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</si>
  <si>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</si>
  <si>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</si>
  <si>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</si>
  <si>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</si>
  <si>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</si>
  <si>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</si>
  <si>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</si>
  <si>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</si>
  <si>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</si>
  <si>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</si>
  <si>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</si>
  <si>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</si>
  <si>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</si>
  <si>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</si>
  <si>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</si>
  <si>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</si>
  <si>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</si>
  <si>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</si>
  <si>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</si>
  <si>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</si>
  <si>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</si>
  <si>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</si>
  <si>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</si>
  <si>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</si>
  <si>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</si>
  <si>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</si>
  <si>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</si>
  <si>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</si>
  <si>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</si>
  <si>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</si>
  <si>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</si>
  <si>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</si>
  <si>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</si>
  <si>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</si>
  <si>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</si>
  <si>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</si>
  <si>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</si>
  <si>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</si>
  <si>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</si>
  <si>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</si>
  <si>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</si>
  <si>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</si>
  <si>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</si>
  <si>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</si>
  <si>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</si>
  <si>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</si>
  <si>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</si>
  <si>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</si>
  <si>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</si>
  <si>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</si>
  <si>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</si>
  <si>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</si>
  <si>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</si>
  <si>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</si>
  <si>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</si>
  <si>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</si>
  <si>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</si>
  <si>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</si>
  <si>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</si>
  <si>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</si>
  <si>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</si>
  <si>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</si>
  <si>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</si>
  <si>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</si>
  <si>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</si>
  <si>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</si>
  <si>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</si>
  <si>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</si>
  <si>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</si>
  <si>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</si>
  <si>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</si>
  <si>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</si>
  <si>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</si>
  <si>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</si>
  <si>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</si>
  <si>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</si>
  <si>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</si>
  <si>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</si>
  <si>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</si>
  <si>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</si>
  <si>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</si>
  <si>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</si>
  <si>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</si>
  <si>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</si>
  <si>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</si>
  <si>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</si>
  <si>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</si>
  <si>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</si>
  <si>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</si>
  <si>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</si>
  <si>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</si>
  <si>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</si>
  <si>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</si>
  <si>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</si>
  <si>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</si>
  <si>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</si>
  <si>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</si>
  <si>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</si>
  <si>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</si>
  <si>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</si>
  <si>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</si>
  <si>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</si>
  <si>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</si>
  <si>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</si>
  <si>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</si>
  <si>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</si>
  <si>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</si>
  <si>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</si>
  <si>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</si>
  <si>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</si>
  <si>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</si>
  <si>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</si>
  <si>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</si>
  <si>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</si>
  <si>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</si>
  <si>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</si>
  <si>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</si>
  <si>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</si>
  <si>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</si>
  <si>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</si>
  <si>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</si>
  <si>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</si>
  <si>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</si>
  <si>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</si>
  <si>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</si>
  <si>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</si>
  <si>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</si>
  <si>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</si>
  <si>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</si>
  <si>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</si>
  <si>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</si>
  <si>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</si>
  <si>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</si>
  <si>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</si>
  <si>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</si>
  <si>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</si>
  <si>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</si>
  <si>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</si>
  <si>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</si>
  <si>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</si>
  <si>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</si>
  <si>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</si>
  <si>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</si>
  <si>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</si>
  <si>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</si>
  <si>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</si>
  <si>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</si>
  <si>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</si>
  <si>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</si>
  <si>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</si>
  <si>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</si>
  <si>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</si>
  <si>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</si>
  <si>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</si>
  <si>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</si>
  <si>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</si>
  <si>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</si>
  <si>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</si>
  <si>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</si>
  <si>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</si>
  <si>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</si>
  <si>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</si>
  <si>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</si>
  <si>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</si>
  <si>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</si>
  <si>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</si>
  <si>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</si>
  <si>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</si>
  <si>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</si>
  <si>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</si>
  <si>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</si>
  <si>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</si>
  <si>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</si>
  <si>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</si>
  <si>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</si>
  <si>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</si>
  <si>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</si>
  <si>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</si>
  <si>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</si>
  <si>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</si>
  <si>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</si>
  <si>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</si>
  <si>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</si>
  <si>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</si>
  <si>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</si>
  <si>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</si>
  <si>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</si>
  <si>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</si>
  <si>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</si>
  <si>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</si>
  <si>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</si>
  <si>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</si>
  <si>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</si>
  <si>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</si>
  <si>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</si>
  <si>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</si>
  <si>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</si>
  <si>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</si>
  <si>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</si>
  <si>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</si>
  <si>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</si>
  <si>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</si>
  <si>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</si>
  <si>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</si>
  <si>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</si>
  <si>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</si>
  <si>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</si>
  <si>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</si>
  <si>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</si>
  <si>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</si>
  <si>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</si>
  <si>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</si>
  <si>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</si>
  <si>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</si>
  <si>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</si>
  <si>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</si>
  <si>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</si>
  <si>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</si>
  <si>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</si>
  <si>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</si>
  <si>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</si>
  <si>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</si>
  <si>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</si>
  <si>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</si>
  <si>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</si>
  <si>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</si>
  <si>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</si>
  <si>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</si>
  <si>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</si>
  <si>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</si>
  <si>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</si>
  <si>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</si>
  <si>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</si>
  <si>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</si>
  <si>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</si>
  <si>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</si>
  <si>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</si>
  <si>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</si>
  <si>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</si>
  <si>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</si>
  <si>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</si>
  <si>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</si>
  <si>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</si>
  <si>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</si>
  <si>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</si>
  <si>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</si>
  <si>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</si>
  <si>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</si>
  <si>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</si>
  <si>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</si>
  <si>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</si>
  <si>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</si>
  <si>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</si>
  <si>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</si>
  <si>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</si>
  <si>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</si>
  <si>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</si>
  <si>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</si>
  <si>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</si>
  <si>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</si>
  <si>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</si>
  <si>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</si>
  <si>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</si>
  <si>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</si>
  <si>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</si>
  <si>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</si>
  <si>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</si>
  <si>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</si>
  <si>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</si>
  <si>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</si>
  <si>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</si>
  <si>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</si>
  <si>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</si>
  <si>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</si>
  <si>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</si>
  <si>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</si>
  <si>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</si>
  <si>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</si>
  <si>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</si>
  <si>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</si>
  <si>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</si>
  <si>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</si>
  <si>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</si>
  <si>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</si>
  <si>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</si>
  <si>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</si>
  <si>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</si>
  <si>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</si>
  <si>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</si>
  <si>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</si>
  <si>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</si>
  <si>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</si>
  <si>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</si>
  <si>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</si>
  <si>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</si>
  <si>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</si>
  <si>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</si>
  <si>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</si>
  <si>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</si>
  <si>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</si>
  <si>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</si>
  <si>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</si>
  <si>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</si>
  <si>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</si>
  <si>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</si>
  <si>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</si>
  <si>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</si>
  <si>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</si>
  <si>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</si>
  <si>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</si>
  <si>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</si>
  <si>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</si>
  <si>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</si>
  <si>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</si>
  <si>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</si>
  <si>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</si>
  <si>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</si>
  <si>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</si>
  <si>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</si>
  <si>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</si>
  <si>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</si>
  <si>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</si>
  <si>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</si>
  <si>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</si>
  <si>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</si>
  <si>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</si>
  <si>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</si>
  <si>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</si>
  <si>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</si>
  <si>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</si>
  <si>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</si>
  <si>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</si>
  <si>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</si>
  <si>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</si>
  <si>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</si>
  <si>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</si>
  <si>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</si>
  <si>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</si>
  <si>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</si>
  <si>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</si>
  <si>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</si>
  <si>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</si>
  <si>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</si>
  <si>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</si>
  <si>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</si>
  <si>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</si>
  <si>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</si>
  <si>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</si>
  <si>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</si>
  <si>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</si>
  <si>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</si>
  <si>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</si>
  <si>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</si>
  <si>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</si>
  <si>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</si>
  <si>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</si>
  <si>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</si>
  <si>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</si>
  <si>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</si>
  <si>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</si>
  <si>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</si>
  <si>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</si>
  <si>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</si>
  <si>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</si>
  <si>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</si>
  <si>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</si>
  <si>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</si>
  <si>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</si>
  <si>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</si>
  <si>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</si>
  <si>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</si>
  <si>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</si>
  <si>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</si>
  <si>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</si>
  <si>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</si>
  <si>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</si>
  <si>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</si>
  <si>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</si>
  <si>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</si>
  <si>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</si>
  <si>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</si>
  <si>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</si>
  <si>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</si>
  <si>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</si>
  <si>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</si>
  <si>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</si>
  <si>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</si>
  <si>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</si>
  <si>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</si>
  <si>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</si>
  <si>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</si>
  <si>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</si>
  <si>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</si>
  <si>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</si>
  <si>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</si>
  <si>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</si>
  <si>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</si>
  <si>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</si>
  <si>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</si>
  <si>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</si>
  <si>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</si>
  <si>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</si>
  <si>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</si>
  <si>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</si>
  <si>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</si>
  <si>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</si>
  <si>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</si>
  <si>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</si>
  <si>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</si>
  <si>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</si>
  <si>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</si>
  <si>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</si>
  <si>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</si>
  <si>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</si>
  <si>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</si>
  <si>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</si>
  <si>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</si>
  <si>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</si>
  <si>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</si>
  <si>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</si>
  <si>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</si>
  <si>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</si>
  <si>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</si>
  <si>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</si>
  <si>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</si>
  <si>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</si>
  <si>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</si>
  <si>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</si>
  <si>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</si>
  <si>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</si>
  <si>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</si>
  <si>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</si>
  <si>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</si>
  <si>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</si>
  <si>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</si>
  <si>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</si>
  <si>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</si>
  <si>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</si>
  <si>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</si>
  <si>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</si>
  <si>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</si>
  <si>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</si>
  <si>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</si>
  <si>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</si>
  <si>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</si>
  <si>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</si>
  <si>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</si>
  <si>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</si>
  <si>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</si>
  <si>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</si>
  <si>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</si>
  <si>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</si>
  <si>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</si>
  <si>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</si>
  <si>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</si>
  <si>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</si>
  <si>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</si>
  <si>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</si>
  <si>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</si>
  <si>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</si>
  <si>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</si>
  <si>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</si>
  <si>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</si>
  <si>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</si>
  <si>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</si>
  <si>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</si>
  <si>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</si>
  <si>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</si>
  <si>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</si>
  <si>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</si>
  <si>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</si>
  <si>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</si>
  <si>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</si>
  <si>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</si>
  <si>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</si>
  <si>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</si>
  <si>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</si>
  <si>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</si>
  <si>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</si>
  <si>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</si>
  <si>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</si>
  <si>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</si>
  <si>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</si>
  <si>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</si>
  <si>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</si>
  <si>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</si>
  <si>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</si>
  <si>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</si>
  <si>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</si>
  <si>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</si>
  <si>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</si>
  <si>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</si>
  <si>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</si>
  <si>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</si>
  <si>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</si>
  <si>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</si>
  <si>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</si>
  <si>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</si>
  <si>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</si>
  <si>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</si>
  <si>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</si>
  <si>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</si>
  <si>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</si>
  <si>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</si>
  <si>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</si>
  <si>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</si>
  <si>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</si>
  <si>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</si>
  <si>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</si>
  <si>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</si>
  <si>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</si>
  <si>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</si>
  <si>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</si>
  <si>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</si>
  <si>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</si>
  <si>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</si>
  <si>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</si>
  <si>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</si>
  <si>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</si>
  <si>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</si>
  <si>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</si>
  <si>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</si>
  <si>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</si>
  <si>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</si>
  <si>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</si>
  <si>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</si>
  <si>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</si>
  <si>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</si>
  <si>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</si>
  <si>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</si>
  <si>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</si>
  <si>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</si>
  <si>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</si>
  <si>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</si>
  <si>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</si>
  <si>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</si>
  <si>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</si>
  <si>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</si>
  <si>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</si>
  <si>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</si>
  <si>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</si>
  <si>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</si>
  <si>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</si>
  <si>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</si>
  <si>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</si>
  <si>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</si>
  <si>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</si>
  <si>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</si>
  <si>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</si>
  <si>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</si>
  <si>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</si>
  <si>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</si>
  <si>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</si>
  <si>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</si>
  <si>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</si>
  <si>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</si>
  <si>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</si>
  <si>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</si>
  <si>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</si>
  <si>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</si>
  <si>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</si>
  <si>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</si>
  <si>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</si>
  <si>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</si>
  <si>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</si>
  <si>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</si>
  <si>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</si>
  <si>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</si>
  <si>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</si>
  <si>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</si>
  <si>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</si>
  <si>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</si>
  <si>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</si>
  <si>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</si>
  <si>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</si>
  <si>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</si>
  <si>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</si>
  <si>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</si>
  <si>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</si>
  <si>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</si>
  <si>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</si>
  <si>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</si>
  <si>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</si>
  <si>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</si>
  <si>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</si>
  <si>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</si>
  <si>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</si>
  <si>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</si>
  <si>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</si>
  <si>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</si>
  <si>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</si>
  <si>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</si>
  <si>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</si>
  <si>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</si>
  <si>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</si>
  <si>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</si>
  <si>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</si>
  <si>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</si>
  <si>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</si>
  <si>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</si>
  <si>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</si>
  <si>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</si>
  <si>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</si>
  <si>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</si>
  <si>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</si>
  <si>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</si>
  <si>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</si>
  <si>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</si>
  <si>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</si>
  <si>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</si>
  <si>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</si>
  <si>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</si>
  <si>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</si>
  <si>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</si>
  <si>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</si>
  <si>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</si>
  <si>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</si>
  <si>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</si>
  <si>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</si>
  <si>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</si>
  <si>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</si>
  <si>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</si>
  <si>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</si>
  <si>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</si>
  <si>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</si>
  <si>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</si>
  <si>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</si>
  <si>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</si>
  <si>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</si>
  <si>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</si>
  <si>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</si>
  <si>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</si>
  <si>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</si>
  <si>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</si>
  <si>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</si>
  <si>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</si>
  <si>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</si>
  <si>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</si>
  <si>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</si>
  <si>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</si>
  <si>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</si>
  <si>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</si>
  <si>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</si>
  <si>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</si>
  <si>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</si>
  <si>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</si>
  <si>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</si>
  <si>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</si>
  <si>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</si>
  <si>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</si>
  <si>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</si>
  <si>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</si>
  <si>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</si>
  <si>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</si>
  <si>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</si>
  <si>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</si>
  <si>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</si>
  <si>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</si>
  <si>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</si>
  <si>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</si>
  <si>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</si>
  <si>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</si>
  <si>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</si>
  <si>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</si>
  <si>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</si>
  <si>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</si>
  <si>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</si>
  <si>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</si>
  <si>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</si>
  <si>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</si>
  <si>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</si>
  <si>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</si>
  <si>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</si>
  <si>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</si>
  <si>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</si>
  <si>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</si>
  <si>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</si>
  <si>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</si>
  <si>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</si>
  <si>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</si>
  <si>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</si>
  <si>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</si>
  <si>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</si>
  <si>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</si>
  <si>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</si>
  <si>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</si>
  <si>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</si>
  <si>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</si>
  <si>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</si>
  <si>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</si>
  <si>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</si>
  <si>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</si>
  <si>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</si>
  <si>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</si>
  <si>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</si>
  <si>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</si>
  <si>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</si>
  <si>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</si>
  <si>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</si>
  <si>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</si>
  <si>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</si>
  <si>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</si>
  <si>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</si>
  <si>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</si>
  <si>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</si>
  <si>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</si>
  <si>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</si>
  <si>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</si>
  <si>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</si>
  <si>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</si>
  <si>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</si>
  <si>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</si>
  <si>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</si>
  <si>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</si>
  <si>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</si>
  <si>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</si>
  <si>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</si>
  <si>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</si>
  <si>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</si>
  <si>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</si>
  <si>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</si>
  <si>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</si>
  <si>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</si>
  <si>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</si>
  <si>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</si>
  <si>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</si>
  <si>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</si>
  <si>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</si>
  <si>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</si>
  <si>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</si>
  <si>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</si>
  <si>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</si>
  <si>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</si>
  <si>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</si>
  <si>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</si>
  <si>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</si>
  <si>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</si>
  <si>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</si>
  <si>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</si>
  <si>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</si>
  <si>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</si>
  <si>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</si>
  <si>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</si>
  <si>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</si>
  <si>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</si>
  <si>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</si>
  <si>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</si>
  <si>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</si>
  <si>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</si>
  <si>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</si>
  <si>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</si>
  <si>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</si>
  <si>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</si>
  <si>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</si>
  <si>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</si>
  <si>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</si>
  <si>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</si>
  <si>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</si>
  <si>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</si>
  <si>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</si>
  <si>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</si>
  <si>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</si>
  <si>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</si>
  <si>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</si>
  <si>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</si>
  <si>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</si>
  <si>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</si>
  <si>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</si>
  <si>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</si>
  <si>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</si>
  <si>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</si>
  <si>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</si>
  <si>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</si>
  <si>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</si>
  <si>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</si>
  <si>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</si>
  <si>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</si>
  <si>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</si>
  <si>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</si>
  <si>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</si>
  <si>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</si>
  <si>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</si>
  <si>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</si>
  <si>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</si>
  <si>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</si>
  <si>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</si>
  <si>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</si>
  <si>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</si>
  <si>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</si>
  <si>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</si>
  <si>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</si>
  <si>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</si>
  <si>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</si>
  <si>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</si>
  <si>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</si>
  <si>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</si>
  <si>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</si>
  <si>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</si>
  <si>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</si>
  <si>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</si>
  <si>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</si>
  <si>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</si>
  <si>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</si>
  <si>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</si>
  <si>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</si>
  <si>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</si>
  <si>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</si>
  <si>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</si>
  <si>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</si>
  <si>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</si>
  <si>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</si>
  <si>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</si>
  <si>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</si>
  <si>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</si>
  <si>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</si>
  <si>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</si>
  <si>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</si>
  <si>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</si>
  <si>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</si>
  <si>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</si>
  <si>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</si>
  <si>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</si>
  <si>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</si>
  <si>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</si>
  <si>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</si>
  <si>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</si>
  <si>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</si>
  <si>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</si>
  <si>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</si>
  <si>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</si>
  <si>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</si>
  <si>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</si>
  <si>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</si>
  <si>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</si>
  <si>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</si>
  <si>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</si>
  <si>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</si>
  <si>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</si>
  <si>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</si>
  <si>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</si>
  <si>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</si>
  <si>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</si>
  <si>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</si>
  <si>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</si>
  <si>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</si>
  <si>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</si>
  <si>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</si>
  <si>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</si>
  <si>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</si>
  <si>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</si>
  <si>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</si>
  <si>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</si>
  <si>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</si>
  <si>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</si>
  <si>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</si>
  <si>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</si>
  <si>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</si>
  <si>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</si>
  <si>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</si>
  <si>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</si>
  <si>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</si>
  <si>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</si>
  <si>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</si>
  <si>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</si>
  <si>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</si>
  <si>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</si>
  <si>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</si>
  <si>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</si>
  <si>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</si>
  <si>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</si>
  <si>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</si>
  <si>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</si>
  <si>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</si>
  <si>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</si>
  <si>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</si>
  <si>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</si>
  <si>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</si>
  <si>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</si>
  <si>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</si>
  <si>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</si>
  <si>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</si>
  <si>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</si>
  <si>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</si>
  <si>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</si>
  <si>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</si>
  <si>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</si>
  <si>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</si>
  <si>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</si>
  <si>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</si>
  <si>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</si>
  <si>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</si>
  <si>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</si>
  <si>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</si>
  <si>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</si>
  <si>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</si>
  <si>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</si>
  <si>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</si>
  <si>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</si>
  <si>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</si>
  <si>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</si>
  <si>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</si>
  <si>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</si>
  <si>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</si>
  <si>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</si>
  <si>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</si>
  <si>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</si>
  <si>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</si>
  <si>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</si>
  <si>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</si>
  <si>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</si>
  <si>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</si>
  <si>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</si>
  <si>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</si>
  <si>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</si>
  <si>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</si>
  <si>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</si>
  <si>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</si>
  <si>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</si>
  <si>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</si>
  <si>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</si>
  <si>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</si>
  <si>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</si>
  <si>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</si>
  <si>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</si>
  <si>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</si>
  <si>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</si>
  <si>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</si>
  <si>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</si>
  <si>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</si>
  <si>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</si>
  <si>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</si>
  <si>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</si>
  <si>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</si>
  <si>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</si>
  <si>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</si>
  <si>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</si>
  <si>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</si>
  <si>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</si>
  <si>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</si>
  <si>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</si>
  <si>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</si>
  <si>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</si>
  <si>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</si>
  <si>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</si>
  <si>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</si>
  <si>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</si>
  <si>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</si>
  <si>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</si>
  <si>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</si>
  <si>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</si>
  <si>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</si>
  <si>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</si>
  <si>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</si>
  <si>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</si>
  <si>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</si>
  <si>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</si>
  <si>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</si>
  <si>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</si>
  <si>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</si>
  <si>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</si>
  <si>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</si>
  <si>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</si>
  <si>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</si>
  <si>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</si>
  <si>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</si>
  <si>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</si>
  <si>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</si>
  <si>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</si>
  <si>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</si>
  <si>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</si>
  <si>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</si>
  <si>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</si>
  <si>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</si>
  <si>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</si>
  <si>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</si>
  <si>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</si>
  <si>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</si>
  <si>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</si>
  <si>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</si>
  <si>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</si>
  <si>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</si>
  <si>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</si>
  <si>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</si>
  <si>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</si>
  <si>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</si>
  <si>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</si>
  <si>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</si>
  <si>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</si>
  <si>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</si>
  <si>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</si>
  <si>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</si>
  <si>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</si>
  <si>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</si>
  <si>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</si>
  <si>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</si>
  <si>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</si>
  <si>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</si>
  <si>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</si>
  <si>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</si>
  <si>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</si>
  <si>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</si>
  <si>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</si>
  <si>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</si>
  <si>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</si>
  <si>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</si>
  <si>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</si>
  <si>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</si>
  <si>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</si>
  <si>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</si>
  <si>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</si>
  <si>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</si>
  <si>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</si>
  <si>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</si>
  <si>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</si>
  <si>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</si>
  <si>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</si>
  <si>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</si>
  <si>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</si>
  <si>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</si>
  <si>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</si>
  <si>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</si>
  <si>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</si>
  <si>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</si>
  <si>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</si>
  <si>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</si>
  <si>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</si>
  <si>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</si>
  <si>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</si>
  <si>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</si>
  <si>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</si>
  <si>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</si>
  <si>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</si>
  <si>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</si>
  <si>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</si>
  <si>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</si>
  <si>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</si>
  <si>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</si>
  <si>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</si>
  <si>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</si>
  <si>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</si>
  <si>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</si>
  <si>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</si>
  <si>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</si>
  <si>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</si>
  <si>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</si>
  <si>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</si>
  <si>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</si>
  <si>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</si>
  <si>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</si>
  <si>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</si>
  <si>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</si>
  <si>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</si>
  <si>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</si>
  <si>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</si>
  <si>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</si>
  <si>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</si>
  <si>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</si>
  <si>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</si>
  <si>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</si>
  <si>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</si>
  <si>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</si>
  <si>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</si>
  <si>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</si>
  <si>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</si>
  <si>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</si>
  <si>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</si>
  <si>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</si>
  <si>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</si>
  <si>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</si>
  <si>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</si>
  <si>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</si>
  <si>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</si>
  <si>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</si>
  <si>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</si>
  <si>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</si>
  <si>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</si>
  <si>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</si>
  <si>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</si>
  <si>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</si>
  <si>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</si>
  <si>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</si>
  <si>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</si>
  <si>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</si>
  <si>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</si>
  <si>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</si>
  <si>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</si>
  <si>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</si>
  <si>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</si>
  <si>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</si>
  <si>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</si>
  <si>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</si>
  <si>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</si>
  <si>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</si>
  <si>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</si>
  <si>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</si>
  <si>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</si>
  <si>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</si>
  <si>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</si>
  <si>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</si>
  <si>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</si>
  <si>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</si>
  <si>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</si>
  <si>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</si>
  <si>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</si>
  <si>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</si>
  <si>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</si>
  <si>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</si>
  <si>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</si>
  <si>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</si>
  <si>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</si>
  <si>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</si>
  <si>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</si>
  <si>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</si>
  <si>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</si>
  <si>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</si>
  <si>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</si>
  <si>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</si>
  <si>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</si>
  <si>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</si>
  <si>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</si>
  <si>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</si>
  <si>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</si>
  <si>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</si>
  <si>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</si>
  <si>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</si>
  <si>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</si>
  <si>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</si>
  <si>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</si>
  <si>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</si>
  <si>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</si>
  <si>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</si>
  <si>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</si>
  <si>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</si>
  <si>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</si>
  <si>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</si>
  <si>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</si>
  <si>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</si>
  <si>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</si>
  <si>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</si>
  <si>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</si>
  <si>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</si>
  <si>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</si>
  <si>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</si>
  <si>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</si>
  <si>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</si>
  <si>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</si>
  <si>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</si>
  <si>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</si>
  <si>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</si>
  <si>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</si>
  <si>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</si>
  <si>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</si>
  <si>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</si>
  <si>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</si>
  <si>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</si>
  <si>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</si>
  <si>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</si>
  <si>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</si>
  <si>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</si>
  <si>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</si>
  <si>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</si>
  <si>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</si>
  <si>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</si>
  <si>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</si>
  <si>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</si>
  <si>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</si>
  <si>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</si>
  <si>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</si>
  <si>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</si>
  <si>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</si>
  <si>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</si>
  <si>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</si>
  <si>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</si>
  <si>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</si>
  <si>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</si>
  <si>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</si>
  <si>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</si>
  <si>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</si>
  <si>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</si>
  <si>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</si>
  <si>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</si>
  <si>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</si>
  <si>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</si>
  <si>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</si>
  <si>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</si>
  <si>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</si>
  <si>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</si>
  <si>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</si>
  <si>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</si>
  <si>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</si>
  <si>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</si>
  <si>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</si>
  <si>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</si>
  <si>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</si>
  <si>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</si>
  <si>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</si>
  <si>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</si>
  <si>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</si>
  <si>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</si>
  <si>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</si>
  <si>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</si>
  <si>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</si>
  <si>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</si>
  <si>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</si>
  <si>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</si>
  <si>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</si>
  <si>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</si>
  <si>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</si>
  <si>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</si>
  <si>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</si>
  <si>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</si>
  <si>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</si>
  <si>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</si>
  <si>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</si>
  <si>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</si>
  <si>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</si>
  <si>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</si>
  <si>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</si>
  <si>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</si>
  <si>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</si>
  <si>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</si>
  <si>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</si>
  <si>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</si>
  <si>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</si>
  <si>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</si>
  <si>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</si>
  <si>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</si>
  <si>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</si>
  <si>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</si>
  <si>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</si>
  <si>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</si>
  <si>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</si>
  <si>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</si>
  <si>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</si>
  <si>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</si>
  <si>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</si>
  <si>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</si>
  <si>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</si>
  <si>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</si>
  <si>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</si>
  <si>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</si>
  <si>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</si>
  <si>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</si>
  <si>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</si>
  <si>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</si>
  <si>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</si>
  <si>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</si>
  <si>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</si>
  <si>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</si>
  <si>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</si>
  <si>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</si>
  <si>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</si>
  <si>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</si>
  <si>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</si>
  <si>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</si>
  <si>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</si>
  <si>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</si>
  <si>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</si>
  <si>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</si>
  <si>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</si>
  <si>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</si>
  <si>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</si>
  <si>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</si>
  <si>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</si>
  <si>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</si>
  <si>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</si>
  <si>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</si>
  <si>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</si>
  <si>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</si>
  <si>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</si>
  <si>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</si>
  <si>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</si>
  <si>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</si>
  <si>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</si>
  <si>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</si>
  <si>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</si>
  <si>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</si>
  <si>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</si>
  <si>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</si>
  <si>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</si>
  <si>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</si>
  <si>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</si>
  <si>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</si>
  <si>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</si>
  <si>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</si>
  <si>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</si>
  <si>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</si>
  <si>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</si>
  <si>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</si>
  <si>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</si>
  <si>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</si>
  <si>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</si>
  <si>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</si>
  <si>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</si>
  <si>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</si>
  <si>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</si>
  <si>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</si>
  <si>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</si>
  <si>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</si>
  <si>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</si>
  <si>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</si>
  <si>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</si>
  <si>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</si>
  <si>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</si>
  <si>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</si>
  <si>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</si>
  <si>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</si>
  <si>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</si>
  <si>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</si>
  <si>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</si>
  <si>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</si>
  <si>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</si>
  <si>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</si>
  <si>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</si>
  <si>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</si>
  <si>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</si>
  <si>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</si>
  <si>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</si>
  <si>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</si>
  <si>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</si>
  <si>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</si>
  <si>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</si>
  <si>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</si>
  <si>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</si>
  <si>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</si>
  <si>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</si>
  <si>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</si>
  <si>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</si>
  <si>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</si>
  <si>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</si>
  <si>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</si>
  <si>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</si>
  <si>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</si>
  <si>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</si>
  <si>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</si>
  <si>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</si>
  <si>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</si>
  <si>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</si>
  <si>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</si>
  <si>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</si>
  <si>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</si>
  <si>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</si>
  <si>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</si>
  <si>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</si>
  <si>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</si>
  <si>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</si>
  <si>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</si>
  <si>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</si>
  <si>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</si>
  <si>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</si>
  <si>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</si>
  <si>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</si>
  <si>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</si>
  <si>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</si>
  <si>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</si>
  <si>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</si>
  <si>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</si>
  <si>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</si>
  <si>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</si>
  <si>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</si>
  <si>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</si>
  <si>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</si>
  <si>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</si>
  <si>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</si>
  <si>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</si>
  <si>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</si>
  <si>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</si>
  <si>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</si>
  <si>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</si>
  <si>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</si>
  <si>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</si>
  <si>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</si>
  <si>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</si>
  <si>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</si>
  <si>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</si>
  <si>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</si>
  <si>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</si>
  <si>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</si>
  <si>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</si>
  <si>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</si>
  <si>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</si>
  <si>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</si>
  <si>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</si>
  <si>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</si>
  <si>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</si>
  <si>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</si>
  <si>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</si>
  <si>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</si>
  <si>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</si>
  <si>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</si>
  <si>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</si>
  <si>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</si>
  <si>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</si>
  <si>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</si>
  <si>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</si>
  <si>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</si>
  <si>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</si>
  <si>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</si>
  <si>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</si>
  <si>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</si>
  <si>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</si>
  <si>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</si>
  <si>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</si>
  <si>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</si>
  <si>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</si>
  <si>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</si>
  <si>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</si>
  <si>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</si>
  <si>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</si>
  <si>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</si>
  <si>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</si>
  <si>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</si>
  <si>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</si>
  <si>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</si>
  <si>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</si>
  <si>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</si>
  <si>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</si>
  <si>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</si>
  <si>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</si>
  <si>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</si>
  <si>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</si>
  <si>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</si>
  <si>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</si>
  <si>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</si>
  <si>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</si>
  <si>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</si>
  <si>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</si>
  <si>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</si>
  <si>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</si>
  <si>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</si>
  <si>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</si>
  <si>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</si>
  <si>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</si>
  <si>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</si>
  <si>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</si>
  <si>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</si>
  <si>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</si>
  <si>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</si>
  <si>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</si>
  <si>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</si>
  <si>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</si>
  <si>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</si>
  <si>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</si>
  <si>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</si>
  <si>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</si>
  <si>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</si>
  <si>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</si>
  <si>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</si>
  <si>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</si>
  <si>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</si>
  <si>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</si>
  <si>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</si>
  <si>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</si>
  <si>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</si>
  <si>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</si>
  <si>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</si>
  <si>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</si>
  <si>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</si>
  <si>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</si>
  <si>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</si>
  <si>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</si>
  <si>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</si>
  <si>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</si>
  <si>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</si>
  <si>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</si>
  <si>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</si>
  <si>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</si>
  <si>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</si>
  <si>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</si>
  <si>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</si>
  <si>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</si>
  <si>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</si>
  <si>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</si>
  <si>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</si>
  <si>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</si>
  <si>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</si>
  <si>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</si>
  <si>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</si>
  <si>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</si>
  <si>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</si>
  <si>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</si>
  <si>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</si>
  <si>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</si>
  <si>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</si>
  <si>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</si>
  <si>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</si>
  <si>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</si>
  <si>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</si>
  <si>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</si>
  <si>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</si>
  <si>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</si>
  <si>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</si>
  <si>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</si>
  <si>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</si>
  <si>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</si>
  <si>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</si>
  <si>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</si>
  <si>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</si>
  <si>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</si>
  <si>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</si>
  <si>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</si>
  <si>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</si>
  <si>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</si>
  <si>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</si>
  <si>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</si>
  <si>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</si>
  <si>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</si>
  <si>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</si>
  <si>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</si>
  <si>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</si>
  <si>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</si>
  <si>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</si>
  <si>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</si>
  <si>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</si>
  <si>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</si>
  <si>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</si>
  <si>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</si>
  <si>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</si>
  <si>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</si>
  <si>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</si>
  <si>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</si>
  <si>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</si>
  <si>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</si>
  <si>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</si>
  <si>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</si>
  <si>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</si>
  <si>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</si>
  <si>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</si>
  <si>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</si>
  <si>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</si>
  <si>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</si>
  <si>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</si>
  <si>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</si>
  <si>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</si>
  <si>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</si>
  <si>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</si>
  <si>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</si>
  <si>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</si>
  <si>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</si>
  <si>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</si>
  <si>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</si>
  <si>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</si>
  <si>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</si>
  <si>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</si>
  <si>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</si>
  <si>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</si>
  <si>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</si>
  <si>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</si>
  <si>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</si>
  <si>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</si>
  <si>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</si>
  <si>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</si>
  <si>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</si>
  <si>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</si>
  <si>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</si>
  <si>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</si>
  <si>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</si>
  <si>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</si>
  <si>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</si>
  <si>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</si>
  <si>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</si>
  <si>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</si>
  <si>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</si>
  <si>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</si>
  <si>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</si>
  <si>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</si>
  <si>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</si>
  <si>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</si>
  <si>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</si>
  <si>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</si>
  <si>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</si>
  <si>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</si>
  <si>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</si>
  <si>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</si>
  <si>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</si>
  <si>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</si>
  <si>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</si>
  <si>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</si>
  <si>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</si>
  <si>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</si>
  <si>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</si>
  <si>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</si>
  <si>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</si>
  <si>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</si>
  <si>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</si>
  <si>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</si>
  <si>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</si>
  <si>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</si>
  <si>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</si>
  <si>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</si>
  <si>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</si>
  <si>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</si>
  <si>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</si>
  <si>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</si>
  <si>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</si>
  <si>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</si>
  <si>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</si>
  <si>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</si>
  <si>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</si>
  <si>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</si>
  <si>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</si>
  <si>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</si>
  <si>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</si>
  <si>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</si>
  <si>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</si>
  <si>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</si>
  <si>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</si>
  <si>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</si>
  <si>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</si>
  <si>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</si>
  <si>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</si>
  <si>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</si>
  <si>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</si>
  <si>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</si>
  <si>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</si>
  <si>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</si>
  <si>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</si>
  <si>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</si>
  <si>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</si>
  <si>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</si>
  <si>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</si>
  <si>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</si>
  <si>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</si>
  <si>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</si>
  <si>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</si>
  <si>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</si>
  <si>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</si>
  <si>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</si>
  <si>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</si>
  <si>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</si>
  <si>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</si>
  <si>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</si>
  <si>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</si>
  <si>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</si>
  <si>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</si>
  <si>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</si>
  <si>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</si>
  <si>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</si>
  <si>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</si>
  <si>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</si>
  <si>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</si>
  <si>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</si>
  <si>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</si>
  <si>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</si>
  <si>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</si>
  <si>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</si>
  <si>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</si>
  <si>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</si>
  <si>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</si>
  <si>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</si>
  <si>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</si>
  <si>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</si>
  <si>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</si>
  <si>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</si>
  <si>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</si>
  <si>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</si>
  <si>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</si>
  <si>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</si>
  <si>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</si>
  <si>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</si>
  <si>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</si>
  <si>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</si>
  <si>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</si>
  <si>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</si>
  <si>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</si>
  <si>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</si>
  <si>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</si>
  <si>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</si>
  <si>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</si>
  <si>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</si>
  <si>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</si>
  <si>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</si>
  <si>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</si>
  <si>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</si>
  <si>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</si>
  <si>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</si>
  <si>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</si>
  <si>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</si>
  <si>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</si>
  <si>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</si>
  <si>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</si>
  <si>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</si>
  <si>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</si>
  <si>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</si>
  <si>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</si>
  <si>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</si>
  <si>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</si>
  <si>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</si>
  <si>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</si>
  <si>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</si>
  <si>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</si>
  <si>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</si>
  <si>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</si>
  <si>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</si>
  <si>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</si>
  <si>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</si>
  <si>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</si>
  <si>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</si>
  <si>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</si>
  <si>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</si>
  <si>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</si>
  <si>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</si>
  <si>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</si>
  <si>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</si>
  <si>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</si>
  <si>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</si>
  <si>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</si>
  <si>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</si>
  <si>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</si>
  <si>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</si>
  <si>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</si>
  <si>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</si>
  <si>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</si>
  <si>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</si>
  <si>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</si>
  <si>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</si>
  <si>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</si>
  <si>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</si>
  <si>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</si>
  <si>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</si>
  <si>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</si>
  <si>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</si>
  <si>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</si>
  <si>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</si>
  <si>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</si>
  <si>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</si>
  <si>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</si>
  <si>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</si>
  <si>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</si>
  <si>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</si>
  <si>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</si>
  <si>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</si>
  <si>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</si>
  <si>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</si>
  <si>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</si>
  <si>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</si>
  <si>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</si>
  <si>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</si>
  <si>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</si>
  <si>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</si>
  <si>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</si>
  <si>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</si>
  <si>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</si>
  <si>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</si>
  <si>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</si>
  <si>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</si>
  <si>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</si>
  <si>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</si>
  <si>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</si>
  <si>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</si>
  <si>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</si>
  <si>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</si>
  <si>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</si>
  <si>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</si>
  <si>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</si>
  <si>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</si>
  <si>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</si>
  <si>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</si>
  <si>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</si>
  <si>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</si>
  <si>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</si>
  <si>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</si>
  <si>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</si>
  <si>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</si>
  <si>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</si>
  <si>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</si>
  <si>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</si>
  <si>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</si>
  <si>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</si>
  <si>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</si>
  <si>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</si>
  <si>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</si>
  <si>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</si>
  <si>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</si>
  <si>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</si>
  <si>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</si>
  <si>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</si>
  <si>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</si>
  <si>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</si>
  <si>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</si>
  <si>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</si>
  <si>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</si>
  <si>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</si>
  <si>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</si>
  <si>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</si>
  <si>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</si>
  <si>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</si>
  <si>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</si>
  <si>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</si>
  <si>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</si>
  <si>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</si>
  <si>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</si>
  <si>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</si>
  <si>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</si>
  <si>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</si>
  <si>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</si>
  <si>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</si>
  <si>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</si>
  <si>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</si>
  <si>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</si>
  <si>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</si>
  <si>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</si>
  <si>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</si>
  <si>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</si>
  <si>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</si>
  <si>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</si>
  <si>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</si>
  <si>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</si>
  <si>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</si>
  <si>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</si>
  <si>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</si>
  <si>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</si>
  <si>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</si>
  <si>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</si>
  <si>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</si>
  <si>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</si>
  <si>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</si>
  <si>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</si>
  <si>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</si>
  <si>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</si>
  <si>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</si>
  <si>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</si>
  <si>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</si>
  <si>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</si>
  <si>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</si>
  <si>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</si>
  <si>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</si>
  <si>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</si>
  <si>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</si>
  <si>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</si>
  <si>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</si>
  <si>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</si>
  <si>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</si>
  <si>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</si>
  <si>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</si>
  <si>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</si>
  <si>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</si>
  <si>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</si>
  <si>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</si>
  <si>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</si>
  <si>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</si>
  <si>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</si>
  <si>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</si>
  <si>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</si>
  <si>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</si>
  <si>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</si>
  <si>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</si>
  <si>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</si>
  <si>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</si>
  <si>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</si>
  <si>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</si>
  <si>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</si>
  <si>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</si>
  <si>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</si>
  <si>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</si>
  <si>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</si>
  <si>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</si>
  <si>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</si>
  <si>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</si>
  <si>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</si>
  <si>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</si>
  <si>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</si>
  <si>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</si>
  <si>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</si>
  <si>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</si>
  <si>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</si>
  <si>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</si>
  <si>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</si>
  <si>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</si>
  <si>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</si>
  <si>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</si>
  <si>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</si>
  <si>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</si>
  <si>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</si>
  <si>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</si>
  <si>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</si>
  <si>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</si>
  <si>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</si>
  <si>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</si>
  <si>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</si>
  <si>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</si>
  <si>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</si>
  <si>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</si>
  <si>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</si>
  <si>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</si>
  <si>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</si>
  <si>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</si>
  <si>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</si>
  <si>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</si>
  <si>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</si>
  <si>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</si>
  <si>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</si>
  <si>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</si>
  <si>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</si>
  <si>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</si>
  <si>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</si>
  <si>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</si>
  <si>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</si>
  <si>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</si>
  <si>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</si>
  <si>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</si>
  <si>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</si>
  <si>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</si>
  <si>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</si>
  <si>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</si>
  <si>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</si>
  <si>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</si>
  <si>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</si>
  <si>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</si>
  <si>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</si>
  <si>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</si>
  <si>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</si>
  <si>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</si>
  <si>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</si>
  <si>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</si>
  <si>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</si>
  <si>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</si>
  <si>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</si>
  <si>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</si>
  <si>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</si>
  <si>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</si>
  <si>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</si>
  <si>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</si>
  <si>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</si>
  <si>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</si>
  <si>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</si>
  <si>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</si>
  <si>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</si>
  <si>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</si>
  <si>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</si>
  <si>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</si>
  <si>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</si>
  <si>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</si>
  <si>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</si>
  <si>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</si>
  <si>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</si>
  <si>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</si>
  <si>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</si>
  <si>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</si>
  <si>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</si>
  <si>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</si>
  <si>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</si>
  <si>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</si>
  <si>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</si>
  <si>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</si>
  <si>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</si>
  <si>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</si>
  <si>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</si>
  <si>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</si>
  <si>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</si>
  <si>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</si>
  <si>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</si>
  <si>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</si>
  <si>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</si>
  <si>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</si>
  <si>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</si>
  <si>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</si>
  <si>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</si>
  <si>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</si>
  <si>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</si>
  <si>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</si>
  <si>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</si>
  <si>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</si>
  <si>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</si>
  <si>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</si>
  <si>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</si>
  <si>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</si>
  <si>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</si>
  <si>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</si>
  <si>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</si>
  <si>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</si>
  <si>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</si>
  <si>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</si>
  <si>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</si>
  <si>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</si>
  <si>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</si>
  <si>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</si>
  <si>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</si>
  <si>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</si>
  <si>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</si>
  <si>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</si>
  <si>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</si>
  <si>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</si>
  <si>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</si>
  <si>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</si>
  <si>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</si>
  <si>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</si>
  <si>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</si>
  <si>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</si>
  <si>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</si>
  <si>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</si>
  <si>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</si>
  <si>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</si>
  <si>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</si>
  <si>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</si>
  <si>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</si>
  <si>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</si>
  <si>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</si>
  <si>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</si>
  <si>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</si>
  <si>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</si>
  <si>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</si>
  <si>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</si>
  <si>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</si>
  <si>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</si>
  <si>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</si>
  <si>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</si>
  <si>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</si>
  <si>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</si>
  <si>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</si>
  <si>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</si>
  <si>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</si>
  <si>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</si>
  <si>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</si>
  <si>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</si>
  <si>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</si>
  <si>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</si>
  <si>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</si>
  <si>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</si>
  <si>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</si>
  <si>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</si>
  <si>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</si>
  <si>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</si>
  <si>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</si>
  <si>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</si>
  <si>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</si>
  <si>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</si>
  <si>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</si>
  <si>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</si>
  <si>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</si>
  <si>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</si>
  <si>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</si>
  <si>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</si>
  <si>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</si>
  <si>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</si>
  <si>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</si>
  <si>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</si>
  <si>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</si>
  <si>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</si>
  <si>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</si>
  <si>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</si>
  <si>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</si>
  <si>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</si>
  <si>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</si>
  <si>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</si>
  <si>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</si>
  <si>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</si>
  <si>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</si>
  <si>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</si>
  <si>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</si>
  <si>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</si>
  <si>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</si>
  <si>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</si>
  <si>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</si>
  <si>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</si>
  <si>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</si>
  <si>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</si>
  <si>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</si>
  <si>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</si>
  <si>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</si>
  <si>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</si>
  <si>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</si>
  <si>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</si>
  <si>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</si>
  <si>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</si>
  <si>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</si>
  <si>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</si>
  <si>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</si>
  <si>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</si>
  <si>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</si>
  <si>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</si>
  <si>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</si>
  <si>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</si>
  <si>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</si>
  <si>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</si>
  <si>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</si>
  <si>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</si>
  <si>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</si>
  <si>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</si>
  <si>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</si>
  <si>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</si>
  <si>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</si>
  <si>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</si>
  <si>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</si>
  <si>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</si>
  <si>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</si>
  <si>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</si>
  <si>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</si>
  <si>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</si>
  <si>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</si>
  <si>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</si>
  <si>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</si>
  <si>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</si>
  <si>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</si>
  <si>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</si>
  <si>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</si>
  <si>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</si>
  <si>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</si>
  <si>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</si>
  <si>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</si>
  <si>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</si>
  <si>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</si>
  <si>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</si>
  <si>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</si>
  <si>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</si>
  <si>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</si>
  <si>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</si>
  <si>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</si>
  <si>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</si>
  <si>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</si>
  <si>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</si>
  <si>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</si>
  <si>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</si>
  <si>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</si>
  <si>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</si>
  <si>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</si>
  <si>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</si>
  <si>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</si>
  <si>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</si>
  <si>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</si>
  <si>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</si>
  <si>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</si>
  <si>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</si>
  <si>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</si>
  <si>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</si>
  <si>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</si>
  <si>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</si>
  <si>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</si>
  <si>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</si>
  <si>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</si>
  <si>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</si>
  <si>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</si>
  <si>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</si>
  <si>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</si>
  <si>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</si>
  <si>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</si>
  <si>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</si>
  <si>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</si>
  <si>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</si>
  <si>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</si>
  <si>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</si>
  <si>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</si>
  <si>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</si>
  <si>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</si>
  <si>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</si>
  <si>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</si>
  <si>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</si>
  <si>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</si>
  <si>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</si>
  <si>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</si>
  <si>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</si>
  <si>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</si>
  <si>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</si>
  <si>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</si>
  <si>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</si>
  <si>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</si>
  <si>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</si>
  <si>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</si>
  <si>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</si>
  <si>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</si>
  <si>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</si>
  <si>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</si>
  <si>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</si>
  <si>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</si>
  <si>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</si>
  <si>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</si>
  <si>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</si>
  <si>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</si>
  <si>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</si>
  <si>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</si>
  <si>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</si>
  <si>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</si>
  <si>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</si>
  <si>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</si>
  <si>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</si>
  <si>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</si>
  <si>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</si>
  <si>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</si>
  <si>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</si>
  <si>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</si>
  <si>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</si>
  <si>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</si>
  <si>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</si>
  <si>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</si>
  <si>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</si>
  <si>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</si>
  <si>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</si>
  <si>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</si>
  <si>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</si>
  <si>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</si>
  <si>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</si>
  <si>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</si>
  <si>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</si>
  <si>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</si>
  <si>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</si>
  <si>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</si>
  <si>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</si>
  <si>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</si>
  <si>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</si>
  <si>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</si>
  <si>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</si>
  <si>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</si>
  <si>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</si>
  <si>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</si>
  <si>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</si>
  <si>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</si>
  <si>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</si>
  <si>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</si>
  <si>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</si>
  <si>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</si>
  <si>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</si>
  <si>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</si>
  <si>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</si>
  <si>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</si>
  <si>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</si>
  <si>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</si>
  <si>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</si>
  <si>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</si>
  <si>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</si>
  <si>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</si>
  <si>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</si>
  <si>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</si>
  <si>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</si>
  <si>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</si>
  <si>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</si>
  <si>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</si>
  <si>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</si>
  <si>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</si>
  <si>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</si>
  <si>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</si>
  <si>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</si>
  <si>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</si>
  <si>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</si>
  <si>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</si>
  <si>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</si>
  <si>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</si>
  <si>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</si>
  <si>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</si>
  <si>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</si>
  <si>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</si>
  <si>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</si>
  <si>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</si>
  <si>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</si>
  <si>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</si>
  <si>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</si>
  <si>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</si>
  <si>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</si>
  <si>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</si>
  <si>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</si>
  <si>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</si>
  <si>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</si>
  <si>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</si>
  <si>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</si>
  <si>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</si>
  <si>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</si>
  <si>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</si>
  <si>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</si>
  <si>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</si>
  <si>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</si>
  <si>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</si>
  <si>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</si>
  <si>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</si>
  <si>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</si>
  <si>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</si>
  <si>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</si>
  <si>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</si>
  <si>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</si>
  <si>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</si>
  <si>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</si>
  <si>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</si>
  <si>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</si>
  <si>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</si>
  <si>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</si>
  <si>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</si>
  <si>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</si>
  <si>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</si>
  <si>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</si>
  <si>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</si>
  <si>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</si>
  <si>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</si>
  <si>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</si>
  <si>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</si>
  <si>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</si>
  <si>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</si>
  <si>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</si>
  <si>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</si>
  <si>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</si>
  <si>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</si>
  <si>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</si>
  <si>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</si>
  <si>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</si>
  <si>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</si>
  <si>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</si>
  <si>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</si>
  <si>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</si>
  <si>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</si>
  <si>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</si>
  <si>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</si>
  <si>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</si>
  <si>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</si>
  <si>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</si>
  <si>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</si>
  <si>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</si>
  <si>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</si>
  <si>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</si>
  <si>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</si>
  <si>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</si>
  <si>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</si>
  <si>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</si>
  <si>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</si>
  <si>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</si>
  <si>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</si>
  <si>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</si>
  <si>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</si>
  <si>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</si>
  <si>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</si>
  <si>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</si>
  <si>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</si>
  <si>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</si>
  <si>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</si>
  <si>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</si>
  <si>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</si>
  <si>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</si>
  <si>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</si>
  <si>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</si>
  <si>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</si>
  <si>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</si>
  <si>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</si>
  <si>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</si>
  <si>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</si>
  <si>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</si>
  <si>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</si>
  <si>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</si>
  <si>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</si>
  <si>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</si>
  <si>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</si>
  <si>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</si>
  <si>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</si>
  <si>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</si>
  <si>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</si>
  <si>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</si>
  <si>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</si>
  <si>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</si>
  <si>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</si>
  <si>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</si>
  <si>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</si>
  <si>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</si>
  <si>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</si>
  <si>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</si>
  <si>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</si>
  <si>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</si>
  <si>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</si>
  <si>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</si>
  <si>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</si>
  <si>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</si>
  <si>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</si>
  <si>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</si>
  <si>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</si>
  <si>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</si>
  <si>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</si>
  <si>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</si>
  <si>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</si>
  <si>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</si>
  <si>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</si>
  <si>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</si>
  <si>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</si>
  <si>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</si>
  <si>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</si>
  <si>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</si>
  <si>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</si>
  <si>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</si>
  <si>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</si>
  <si>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</si>
  <si>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</si>
  <si>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</si>
  <si>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</si>
  <si>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</si>
  <si>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</si>
  <si>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</si>
  <si>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</si>
  <si>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</si>
  <si>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</si>
  <si>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</si>
  <si>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</si>
  <si>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</si>
  <si>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</si>
  <si>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</si>
  <si>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</si>
  <si>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</si>
  <si>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</si>
  <si>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</si>
  <si>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</si>
  <si>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</si>
  <si>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</si>
  <si>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</si>
  <si>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</si>
  <si>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</si>
  <si>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</si>
  <si>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</si>
  <si>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</si>
  <si>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</si>
  <si>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</si>
  <si>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</si>
  <si>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</si>
  <si>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</si>
  <si>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</si>
  <si>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</si>
  <si>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</si>
  <si>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</si>
  <si>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</si>
  <si>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</si>
  <si>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</si>
  <si>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</si>
  <si>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</si>
  <si>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</si>
  <si>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</si>
  <si>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</si>
  <si>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</si>
  <si>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</si>
  <si>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</si>
  <si>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</si>
  <si>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</si>
  <si>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</si>
  <si>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</si>
  <si>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</si>
  <si>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</si>
  <si>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</si>
  <si>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</si>
  <si>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</si>
  <si>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</si>
  <si>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</si>
  <si>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</si>
  <si>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</si>
  <si>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</si>
  <si>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</si>
  <si>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</si>
  <si>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</si>
  <si>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</si>
  <si>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</si>
  <si>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</si>
  <si>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</si>
  <si>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</si>
  <si>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</si>
  <si>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</si>
  <si>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</si>
  <si>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</si>
  <si>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</si>
  <si>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</si>
  <si>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</si>
  <si>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</si>
  <si>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</si>
  <si>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</si>
  <si>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</si>
  <si>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</si>
  <si>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</si>
  <si>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</si>
  <si>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</si>
  <si>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</si>
  <si>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</si>
  <si>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</si>
  <si>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</si>
  <si>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</si>
  <si>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</si>
  <si>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</si>
  <si>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</si>
  <si>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</si>
  <si>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</si>
  <si>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</si>
  <si>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</si>
  <si>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</si>
  <si>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</si>
  <si>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</si>
  <si>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</si>
  <si>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</si>
  <si>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</si>
  <si>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</si>
  <si>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</si>
  <si>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</si>
  <si>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</si>
  <si>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</si>
  <si>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</si>
  <si>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</si>
  <si>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</si>
  <si>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</si>
  <si>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</si>
  <si>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</si>
  <si>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</si>
  <si>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</si>
  <si>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</si>
  <si>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</si>
  <si>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</si>
  <si>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</si>
  <si>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</si>
  <si>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</si>
  <si>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</si>
  <si>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</si>
  <si>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</si>
  <si>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</si>
  <si>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</si>
  <si>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</si>
  <si>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</si>
  <si>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</si>
  <si>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</si>
  <si>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</si>
  <si>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</si>
  <si>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</si>
  <si>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</si>
  <si>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</si>
  <si>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</si>
  <si>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</si>
  <si>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</si>
  <si>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</si>
  <si>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</si>
  <si>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</si>
  <si>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</si>
  <si>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</si>
  <si>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</si>
  <si>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</si>
  <si>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</si>
  <si>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</si>
  <si>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</si>
  <si>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</si>
  <si>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</si>
  <si>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</si>
  <si>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</si>
  <si>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</si>
  <si>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</si>
  <si>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</si>
  <si>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</si>
  <si>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</si>
  <si>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</si>
  <si>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</si>
  <si>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</si>
  <si>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</si>
  <si>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</si>
  <si>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</si>
  <si>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</si>
  <si>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</si>
  <si>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</si>
  <si>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</si>
  <si>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</si>
  <si>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</si>
  <si>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</si>
  <si>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</si>
  <si>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</si>
  <si>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</si>
  <si>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</si>
  <si>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</si>
  <si>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</si>
  <si>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</si>
  <si>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</si>
  <si>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</si>
  <si>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</si>
  <si>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</si>
  <si>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</si>
  <si>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</si>
  <si>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</si>
  <si>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</si>
  <si>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</si>
  <si>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</si>
  <si>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</si>
  <si>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</si>
  <si>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</si>
  <si>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</si>
  <si>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</si>
  <si>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</si>
  <si>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</si>
  <si>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</si>
  <si>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</si>
  <si>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</si>
  <si>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</si>
  <si>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</si>
  <si>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</si>
  <si>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</si>
  <si>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</si>
  <si>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</si>
  <si>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</si>
  <si>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</si>
  <si>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</si>
  <si>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</si>
  <si>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</si>
  <si>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</si>
  <si>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</si>
  <si>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</si>
  <si>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</si>
  <si>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</si>
  <si>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</si>
  <si>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</si>
  <si>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</si>
  <si>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</si>
  <si>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</si>
  <si>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</si>
  <si>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</si>
  <si>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</si>
  <si>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</si>
  <si>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</si>
  <si>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</si>
  <si>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</si>
  <si>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</si>
  <si>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</si>
  <si>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</si>
  <si>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</si>
  <si>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</si>
  <si>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</si>
  <si>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</si>
  <si>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</si>
  <si>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</si>
  <si>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</si>
  <si>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</si>
  <si>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</si>
  <si>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</si>
  <si>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</si>
  <si>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</si>
  <si>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</si>
  <si>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</si>
  <si>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</si>
  <si>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</si>
  <si>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</si>
  <si>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</si>
  <si>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</si>
  <si>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</si>
  <si>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</si>
  <si>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</si>
  <si>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</si>
  <si>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</si>
  <si>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</si>
  <si>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</si>
  <si>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</si>
  <si>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</si>
  <si>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</si>
  <si>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</si>
  <si>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</si>
  <si>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</si>
  <si>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</si>
  <si>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</si>
  <si>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</si>
  <si>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</si>
  <si>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</si>
  <si>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</si>
  <si>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</si>
  <si>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</si>
  <si>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</si>
  <si>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</si>
  <si>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</si>
  <si>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</si>
  <si>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</si>
  <si>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</si>
  <si>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</si>
  <si>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</si>
  <si>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</si>
  <si>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</si>
  <si>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</si>
  <si>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</si>
  <si>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</si>
  <si>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</si>
  <si>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</si>
  <si>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</si>
  <si>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</si>
  <si>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</si>
  <si>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</si>
  <si>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</si>
  <si>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</si>
  <si>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</si>
  <si>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</si>
  <si>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</si>
  <si>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</si>
  <si>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</si>
  <si>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</si>
  <si>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</si>
  <si>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</si>
  <si>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</si>
  <si>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</si>
  <si>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</si>
  <si>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</si>
  <si>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</si>
  <si>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</si>
  <si>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</si>
  <si>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</si>
  <si>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</si>
  <si>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</si>
  <si>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</si>
  <si>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</si>
  <si>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</si>
  <si>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</si>
  <si>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</si>
  <si>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</si>
  <si>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</si>
  <si>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</si>
  <si>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</si>
  <si>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</si>
  <si>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</si>
  <si>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</si>
  <si>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</si>
  <si>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</si>
  <si>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</si>
  <si>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</si>
  <si>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</si>
  <si>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</si>
  <si>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</si>
  <si>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</si>
  <si>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</si>
  <si>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</si>
  <si>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</si>
  <si>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</si>
  <si>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</si>
  <si>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</si>
  <si>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</si>
  <si>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</si>
  <si>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</si>
  <si>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</si>
  <si>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</si>
  <si>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</si>
  <si>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</si>
  <si>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</si>
  <si>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</si>
  <si>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</si>
  <si>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</si>
  <si>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</si>
  <si>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</si>
  <si>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</si>
  <si>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</si>
  <si>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</si>
  <si>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</si>
  <si>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</si>
  <si>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</si>
  <si>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</si>
  <si>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</si>
  <si>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</si>
  <si>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</si>
  <si>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</si>
  <si>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</si>
  <si>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</si>
  <si>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</si>
  <si>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</si>
  <si>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</si>
  <si>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</si>
  <si>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</si>
  <si>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</si>
  <si>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</si>
  <si>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</si>
  <si>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</si>
  <si>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</si>
  <si>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</si>
  <si>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</si>
  <si>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</si>
  <si>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</si>
  <si>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</si>
  <si>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</si>
  <si>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</si>
  <si>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</si>
  <si>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</si>
  <si>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</si>
  <si>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</si>
  <si>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</si>
  <si>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</si>
  <si>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</si>
  <si>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</si>
  <si>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</si>
  <si>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</si>
  <si>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</si>
  <si>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</si>
  <si>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</si>
  <si>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</si>
  <si>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</si>
  <si>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</si>
  <si>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</si>
  <si>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</si>
  <si>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</si>
  <si>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</si>
  <si>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</si>
  <si>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</si>
  <si>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</si>
  <si>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</si>
  <si>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</si>
  <si>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</si>
  <si>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</si>
  <si>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</si>
  <si>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</si>
  <si>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</si>
  <si>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</si>
  <si>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</si>
  <si>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</si>
  <si>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</si>
  <si>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</si>
  <si>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</si>
  <si>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</si>
  <si>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</si>
  <si>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</si>
  <si>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</si>
  <si>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</si>
  <si>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</si>
  <si>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</si>
  <si>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</si>
  <si>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</si>
  <si>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</si>
  <si>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</si>
  <si>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</si>
  <si>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</si>
  <si>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</si>
  <si>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</si>
  <si>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</si>
  <si>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</si>
  <si>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</si>
  <si>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</si>
  <si>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</si>
  <si>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</si>
  <si>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</si>
  <si>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</si>
  <si>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</si>
  <si>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</si>
  <si>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</si>
  <si>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</si>
  <si>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</si>
  <si>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</si>
  <si>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</si>
  <si>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</si>
  <si>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</si>
  <si>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</si>
  <si>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</si>
  <si>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</si>
  <si>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</si>
  <si>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</si>
  <si>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</si>
  <si>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</si>
  <si>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</si>
  <si>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</si>
  <si>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</si>
  <si>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</si>
  <si>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</si>
  <si>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</si>
  <si>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</si>
  <si>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</si>
  <si>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</si>
  <si>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</si>
  <si>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</si>
  <si>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</si>
  <si>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</si>
  <si>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</si>
  <si>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</si>
  <si>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</si>
  <si>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</si>
  <si>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</si>
  <si>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</si>
  <si>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</si>
  <si>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</si>
  <si>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</si>
  <si>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</si>
  <si>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</si>
  <si>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</si>
  <si>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</si>
  <si>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</si>
  <si>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</si>
  <si>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</si>
  <si>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</si>
  <si>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</si>
  <si>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</si>
  <si>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</si>
  <si>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</si>
  <si>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</si>
  <si>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</si>
  <si>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</si>
  <si>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</si>
  <si>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</si>
  <si>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</si>
  <si>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</si>
  <si>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</si>
  <si>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</si>
  <si>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</si>
  <si>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</si>
  <si>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</si>
  <si>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</si>
  <si>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</si>
  <si>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</si>
  <si>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</si>
  <si>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</si>
  <si>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</si>
  <si>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</si>
  <si>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</si>
  <si>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</si>
  <si>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</si>
  <si>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</si>
  <si>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</si>
  <si>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</si>
  <si>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</si>
  <si>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</si>
  <si>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</si>
  <si>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</si>
  <si>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</si>
  <si>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</si>
  <si>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</si>
  <si>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</si>
  <si>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</si>
  <si>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</si>
  <si>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</si>
  <si>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</si>
  <si>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</si>
  <si>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</si>
  <si>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</si>
  <si>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</si>
  <si>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</si>
  <si>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</si>
  <si>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</si>
  <si>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</si>
  <si>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</si>
  <si>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</si>
  <si>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</si>
  <si>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</si>
  <si>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</si>
  <si>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</si>
  <si>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</si>
  <si>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</si>
  <si>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</si>
  <si>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</si>
  <si>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</si>
  <si>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</si>
  <si>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</si>
  <si>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</si>
  <si>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</si>
  <si>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</si>
  <si>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</si>
  <si>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</si>
  <si>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</si>
  <si>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</si>
  <si>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</si>
  <si>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</si>
  <si>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</si>
  <si>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</si>
  <si>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</si>
  <si>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</si>
  <si>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</si>
  <si>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</si>
  <si>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</si>
  <si>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</si>
  <si>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</si>
  <si>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</si>
  <si>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</si>
  <si>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</si>
  <si>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</si>
  <si>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</si>
  <si>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</si>
  <si>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</si>
  <si>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</si>
  <si>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</si>
  <si>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</si>
  <si>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</si>
  <si>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</si>
  <si>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</si>
  <si>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</si>
  <si>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</si>
  <si>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</si>
  <si>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</si>
  <si>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</si>
  <si>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</si>
  <si>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</si>
  <si>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</si>
  <si>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</si>
  <si>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</si>
  <si>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</si>
  <si>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</si>
  <si>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</si>
  <si>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</si>
  <si>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</si>
  <si>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</si>
  <si>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</si>
  <si>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</si>
  <si>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</si>
  <si>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</si>
  <si>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</si>
  <si>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</si>
  <si>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</si>
  <si>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</si>
  <si>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</si>
  <si>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</si>
  <si>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</si>
  <si>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</si>
  <si>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</si>
  <si>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</si>
  <si>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</si>
  <si>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</si>
  <si>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</si>
  <si>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</si>
  <si>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</si>
  <si>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</si>
  <si>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</si>
  <si>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</si>
  <si>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</si>
  <si>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</si>
  <si>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</si>
  <si>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</si>
  <si>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</si>
  <si>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</si>
  <si>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</si>
  <si>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</si>
  <si>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</si>
  <si>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</si>
  <si>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</si>
  <si>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</si>
  <si>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</si>
  <si>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</si>
  <si>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</si>
  <si>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</si>
  <si>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</si>
  <si>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</si>
  <si>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</si>
  <si>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</si>
  <si>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</si>
  <si>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</si>
  <si>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</si>
  <si>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</si>
  <si>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</si>
  <si>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</si>
  <si>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</si>
  <si>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</si>
  <si>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</si>
  <si>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</si>
  <si>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</si>
  <si>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</si>
  <si>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</si>
  <si>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</si>
  <si>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</si>
  <si>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</si>
  <si>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</si>
  <si>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</si>
  <si>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</si>
  <si>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</si>
  <si>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</si>
  <si>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</si>
  <si>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</si>
  <si>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</si>
  <si>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</si>
  <si>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</si>
  <si>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</si>
  <si>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</si>
  <si>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</si>
  <si>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</si>
  <si>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</si>
  <si>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</si>
  <si>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</si>
  <si>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</si>
  <si>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</si>
  <si>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</si>
  <si>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</si>
  <si>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</si>
  <si>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</si>
  <si>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</si>
  <si>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</si>
  <si>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</si>
  <si>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</si>
  <si>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</si>
  <si>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</si>
  <si>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</si>
  <si>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</si>
  <si>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</si>
  <si>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</si>
  <si>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</si>
  <si>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</si>
  <si>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</si>
  <si>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</si>
  <si>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</si>
  <si>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</si>
  <si>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</si>
  <si>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</si>
  <si>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</si>
  <si>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</si>
  <si>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</si>
  <si>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</si>
  <si>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</si>
  <si>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</si>
  <si>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</si>
  <si>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</si>
  <si>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</si>
  <si>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</si>
  <si>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</si>
  <si>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</si>
  <si>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</si>
  <si>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</si>
  <si>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</si>
  <si>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</si>
  <si>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</si>
  <si>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</si>
  <si>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</si>
  <si>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</si>
  <si>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</si>
  <si>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</si>
  <si>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</si>
  <si>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</si>
  <si>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</si>
  <si>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</si>
  <si>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</si>
  <si>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</si>
  <si>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</si>
  <si>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</si>
  <si>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</si>
  <si>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</si>
  <si>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</si>
  <si>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</si>
  <si>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</si>
  <si>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</si>
  <si>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</si>
  <si>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</si>
  <si>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</si>
  <si>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</si>
  <si>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</si>
  <si>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</si>
  <si>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</si>
  <si>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</si>
  <si>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</si>
  <si>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</si>
  <si>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</si>
  <si>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</si>
  <si>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</si>
  <si>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</si>
  <si>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</si>
  <si>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</si>
  <si>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</si>
  <si>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</si>
  <si>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</si>
  <si>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</si>
  <si>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</si>
  <si>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</si>
  <si>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</si>
  <si>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</si>
  <si>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</si>
  <si>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</si>
  <si>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</si>
  <si>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</si>
  <si>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</si>
  <si>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</si>
  <si>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</si>
  <si>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</si>
  <si>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</si>
  <si>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</si>
  <si>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</si>
  <si>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</si>
  <si>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</si>
  <si>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</si>
  <si>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</si>
  <si>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</si>
  <si>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</si>
  <si>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</si>
  <si>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</si>
  <si>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</si>
  <si>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</si>
  <si>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</si>
  <si>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</si>
  <si>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</si>
  <si>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</si>
  <si>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</si>
  <si>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</si>
  <si>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</si>
  <si>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</si>
  <si>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</si>
  <si>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</si>
  <si>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</si>
  <si>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</si>
  <si>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</si>
  <si>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</si>
  <si>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</si>
  <si>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</si>
  <si>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</si>
  <si>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</si>
  <si>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</si>
  <si>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</si>
  <si>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</si>
  <si>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</si>
  <si>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</si>
  <si>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</si>
  <si>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</si>
  <si>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</si>
  <si>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</si>
  <si>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</si>
  <si>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</si>
  <si>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</si>
  <si>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</si>
  <si>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</si>
  <si>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</si>
  <si>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</si>
  <si>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</si>
  <si>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</si>
  <si>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</si>
  <si>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</si>
  <si>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</si>
  <si>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</si>
  <si>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</si>
  <si>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</si>
  <si>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</si>
  <si>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</si>
  <si>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</si>
  <si>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</si>
  <si>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</si>
  <si>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</si>
  <si>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</si>
  <si>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</si>
  <si>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</si>
  <si>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</si>
  <si>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</si>
  <si>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</si>
  <si>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</si>
  <si>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</si>
  <si>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</si>
  <si>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</si>
  <si>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</si>
  <si>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</si>
  <si>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</si>
  <si>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</si>
  <si>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</si>
  <si>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</si>
  <si>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</si>
  <si>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</si>
  <si>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</si>
  <si>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</si>
  <si>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</si>
  <si>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</si>
  <si>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</si>
  <si>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</si>
  <si>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</si>
  <si>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</si>
  <si>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</si>
  <si>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</si>
  <si>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</si>
  <si>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</si>
  <si>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</si>
  <si>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</si>
  <si>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</si>
  <si>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</si>
  <si>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</si>
  <si>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</si>
  <si>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</si>
  <si>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</si>
  <si>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</si>
  <si>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</si>
  <si>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</si>
  <si>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</si>
  <si>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</si>
  <si>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</si>
  <si>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</si>
  <si>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</si>
  <si>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</si>
  <si>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</si>
  <si>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</si>
  <si>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</si>
  <si>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</si>
  <si>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</si>
  <si>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</si>
  <si>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</si>
  <si>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</si>
  <si>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</si>
  <si>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</si>
  <si>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</si>
  <si>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</si>
  <si>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</si>
  <si>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</si>
  <si>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</si>
  <si>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</si>
  <si>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</si>
  <si>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</si>
  <si>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</si>
  <si>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</si>
  <si>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</si>
  <si>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</si>
  <si>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</si>
  <si>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</si>
  <si>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</si>
  <si>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</si>
  <si>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</si>
  <si>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</si>
  <si>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</si>
  <si>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</si>
  <si>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</si>
  <si>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</si>
  <si>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</si>
  <si>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</si>
  <si>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</si>
  <si>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</si>
  <si>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</si>
  <si>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</si>
  <si>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</si>
  <si>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</si>
  <si>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</si>
  <si>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</si>
  <si>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</si>
  <si>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</si>
  <si>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</si>
  <si>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</si>
  <si>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</si>
  <si>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</si>
  <si>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</si>
  <si>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</si>
  <si>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</si>
  <si>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</si>
  <si>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</si>
  <si>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</si>
  <si>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</si>
  <si>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</si>
  <si>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</si>
  <si>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</si>
  <si>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</si>
  <si>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</si>
  <si>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</si>
  <si>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</si>
  <si>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</si>
  <si>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</si>
  <si>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</si>
  <si>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</si>
  <si>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</si>
  <si>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</si>
  <si>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</si>
  <si>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</si>
  <si>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</si>
  <si>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</si>
  <si>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</si>
  <si>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</si>
  <si>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</si>
  <si>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</si>
  <si>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</si>
  <si>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</si>
  <si>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</si>
  <si>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</si>
  <si>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</si>
  <si>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</si>
  <si>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</si>
  <si>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</si>
  <si>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</si>
  <si>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</si>
  <si>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</si>
  <si>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</si>
  <si>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</si>
  <si>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</si>
  <si>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</si>
  <si>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</si>
  <si>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</si>
  <si>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</si>
  <si>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</si>
  <si>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</si>
  <si>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</si>
  <si>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</si>
  <si>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</si>
  <si>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</si>
  <si>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</si>
  <si>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</si>
  <si>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</si>
  <si>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</si>
  <si>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</si>
  <si>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</si>
  <si>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</si>
  <si>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</si>
  <si>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</si>
  <si>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</si>
  <si>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</si>
  <si>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</si>
  <si>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</si>
  <si>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</si>
  <si>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</si>
  <si>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</si>
  <si>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</si>
  <si>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</si>
  <si>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</si>
  <si>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</si>
  <si>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</si>
  <si>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</si>
  <si>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</si>
  <si>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</si>
  <si>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</si>
  <si>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</si>
  <si>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</si>
  <si>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</si>
  <si>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</si>
  <si>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</si>
  <si>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</si>
  <si>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</si>
  <si>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</si>
  <si>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</si>
  <si>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</si>
  <si>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</si>
  <si>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</si>
  <si>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</si>
  <si>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</si>
  <si>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</si>
  <si>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</si>
  <si>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</si>
  <si>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</si>
  <si>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</si>
  <si>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</si>
  <si>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</si>
  <si>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</si>
  <si>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</si>
  <si>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</si>
  <si>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</si>
  <si>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</si>
  <si>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</si>
  <si>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</si>
  <si>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</si>
  <si>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</si>
  <si>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</si>
  <si>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</si>
  <si>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</si>
  <si>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</si>
  <si>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</si>
  <si>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</si>
  <si>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</si>
  <si>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</si>
  <si>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</si>
  <si>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</si>
  <si>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</si>
  <si>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</si>
  <si>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</si>
  <si>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</si>
  <si>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</si>
  <si>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</si>
  <si>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</si>
  <si>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</si>
  <si>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</si>
  <si>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</si>
  <si>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</si>
  <si>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</si>
  <si>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</si>
  <si>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</si>
  <si>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</si>
  <si>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</si>
  <si>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</si>
  <si>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</si>
  <si>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</si>
  <si>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</si>
  <si>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</si>
  <si>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</si>
  <si>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</si>
  <si>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</si>
  <si>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</si>
  <si>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</si>
  <si>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</si>
  <si>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</si>
  <si>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</si>
  <si>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</si>
  <si>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</si>
  <si>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</si>
  <si>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</si>
  <si>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</si>
  <si>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</si>
  <si>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</si>
  <si>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</si>
  <si>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</si>
  <si>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</si>
  <si>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</si>
  <si>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</si>
  <si>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</si>
  <si>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</si>
  <si>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</si>
  <si>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</si>
  <si>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</si>
  <si>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</si>
  <si>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</si>
  <si>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</si>
  <si>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</si>
  <si>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</si>
  <si>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</si>
  <si>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</si>
  <si>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</si>
  <si>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</si>
  <si>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</si>
  <si>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</si>
  <si>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</si>
  <si>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</si>
  <si>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</si>
  <si>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</si>
  <si>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</si>
  <si>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</si>
  <si>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</si>
  <si>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</si>
  <si>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</si>
  <si>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</si>
  <si>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</si>
  <si>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</si>
  <si>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</si>
  <si>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</si>
  <si>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</si>
  <si>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</si>
  <si>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</si>
  <si>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</si>
  <si>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</si>
  <si>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</si>
  <si>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</si>
  <si>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</si>
  <si>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</si>
  <si>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</si>
  <si>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</si>
  <si>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</si>
  <si>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</si>
  <si>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</si>
  <si>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</si>
  <si>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</si>
  <si>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</si>
  <si>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</si>
  <si>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</si>
  <si>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</si>
  <si>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</si>
  <si>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</si>
  <si>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</si>
  <si>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</si>
  <si>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</si>
  <si>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</si>
  <si>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</si>
  <si>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</si>
  <si>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</si>
  <si>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</si>
  <si>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</si>
  <si>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</si>
  <si>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</si>
  <si>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</si>
  <si>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</si>
  <si>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</si>
  <si>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</si>
  <si>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</si>
  <si>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</si>
  <si>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</si>
  <si>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</si>
  <si>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</si>
  <si>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</si>
  <si>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</si>
  <si>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</si>
  <si>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</si>
  <si>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</si>
  <si>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</si>
  <si>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</si>
  <si>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</si>
  <si>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</si>
  <si>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</si>
  <si>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</si>
  <si>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</si>
  <si>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</si>
  <si>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</si>
  <si>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</si>
  <si>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</si>
  <si>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</si>
  <si>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</si>
  <si>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</si>
  <si>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</si>
  <si>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</si>
  <si>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</si>
  <si>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</si>
  <si>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</si>
  <si>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</si>
  <si>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</si>
  <si>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</si>
  <si>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</si>
  <si>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</si>
  <si>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</si>
  <si>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</si>
  <si>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</si>
  <si>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</si>
  <si>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</si>
  <si>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</si>
  <si>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</si>
  <si>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</si>
  <si>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</si>
  <si>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</si>
  <si>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</si>
  <si>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</si>
  <si>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</si>
  <si>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</si>
  <si>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</si>
  <si>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</si>
  <si>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</si>
  <si>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</si>
  <si>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</si>
  <si>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</si>
  <si>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</si>
  <si>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</si>
  <si>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</si>
  <si>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</si>
  <si>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</si>
  <si>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</si>
  <si>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</si>
  <si>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</si>
  <si>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</si>
  <si>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</si>
  <si>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</si>
  <si>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</si>
  <si>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</si>
  <si>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</si>
  <si>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</si>
  <si>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</si>
  <si>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</si>
  <si>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</si>
  <si>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</si>
  <si>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</si>
  <si>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</si>
  <si>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</si>
  <si>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</si>
  <si>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</si>
  <si>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</si>
  <si>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</si>
  <si>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</si>
  <si>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</si>
  <si>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</si>
  <si>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</si>
  <si>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</si>
  <si>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</si>
  <si>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</si>
  <si>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</si>
  <si>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</si>
  <si>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</si>
  <si>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</si>
  <si>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</si>
  <si>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</si>
  <si>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</si>
  <si>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</si>
  <si>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</si>
  <si>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</si>
  <si>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</si>
  <si>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</si>
  <si>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</si>
  <si>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</si>
  <si>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</si>
  <si>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</si>
  <si>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</si>
  <si>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</si>
  <si>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</si>
  <si>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</si>
  <si>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</si>
  <si>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</si>
  <si>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</si>
  <si>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</si>
  <si>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</si>
  <si>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</si>
  <si>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</si>
  <si>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</si>
  <si>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</si>
  <si>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</si>
  <si>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</si>
  <si>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</si>
  <si>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</si>
  <si>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</si>
  <si>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</si>
  <si>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</si>
  <si>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</si>
  <si>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</si>
  <si>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</si>
  <si>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</si>
  <si>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</si>
  <si>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</si>
  <si>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</si>
  <si>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</si>
  <si>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</si>
  <si>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</si>
  <si>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</si>
  <si>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</si>
  <si>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</si>
  <si>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</si>
  <si>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</si>
  <si>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</si>
  <si>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</si>
  <si>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</si>
  <si>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</si>
  <si>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</si>
  <si>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</si>
  <si>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</si>
  <si>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</si>
  <si>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</si>
  <si>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</si>
  <si>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</si>
  <si>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</si>
  <si>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</si>
  <si>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</si>
  <si>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</si>
  <si>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</si>
  <si>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</si>
  <si>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</si>
  <si>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</si>
  <si>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</si>
  <si>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</si>
  <si>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</si>
  <si>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</si>
  <si>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</si>
  <si>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</si>
  <si>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</si>
  <si>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</si>
  <si>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</si>
  <si>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</si>
  <si>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</si>
  <si>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</si>
  <si>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</si>
  <si>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</si>
  <si>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</si>
  <si>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</si>
  <si>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</si>
  <si>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</si>
  <si>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</si>
  <si>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</si>
  <si>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</si>
  <si>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</si>
  <si>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</si>
  <si>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</si>
  <si>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</si>
  <si>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</si>
  <si>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</si>
  <si>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</si>
  <si>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</si>
  <si>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</si>
  <si>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</si>
  <si>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</si>
  <si>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</si>
  <si>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</si>
  <si>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</si>
  <si>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</si>
  <si>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</si>
  <si>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</si>
  <si>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</si>
  <si>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</si>
  <si>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</si>
  <si>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</si>
  <si>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</si>
  <si>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</si>
  <si>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</si>
  <si>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</si>
  <si>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</si>
  <si>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</si>
  <si>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</si>
  <si>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</si>
  <si>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</si>
  <si>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</si>
  <si>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</si>
  <si>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</si>
  <si>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</si>
  <si>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</si>
  <si>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</si>
  <si>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</si>
  <si>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</si>
  <si>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</si>
  <si>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</si>
  <si>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</si>
  <si>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</si>
  <si>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</si>
  <si>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</si>
  <si>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</si>
  <si>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</si>
  <si>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</si>
  <si>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</si>
  <si>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</si>
  <si>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</si>
  <si>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</si>
  <si>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</si>
  <si>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</si>
  <si>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</si>
  <si>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</si>
  <si>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</si>
  <si>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</si>
  <si>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</si>
  <si>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</si>
  <si>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</si>
  <si>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</si>
  <si>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</si>
  <si>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</si>
  <si>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</si>
  <si>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</si>
  <si>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</si>
  <si>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</si>
  <si>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</si>
  <si>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</si>
  <si>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</si>
  <si>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</si>
  <si>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</si>
  <si>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</si>
  <si>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</si>
  <si>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</si>
  <si>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</si>
  <si>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</si>
  <si>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</si>
  <si>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</si>
  <si>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</si>
  <si>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</si>
  <si>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</si>
  <si>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</si>
  <si>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</si>
  <si>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</si>
  <si>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</si>
  <si>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</si>
  <si>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</si>
  <si>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</si>
  <si>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</si>
  <si>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</si>
  <si>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</si>
  <si>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</si>
  <si>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</si>
  <si>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</si>
  <si>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</si>
  <si>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</si>
  <si>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</si>
  <si>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</si>
  <si>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</si>
  <si>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</si>
  <si>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</si>
  <si>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</si>
  <si>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</si>
  <si>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</si>
  <si>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</si>
  <si>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</si>
  <si>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</si>
  <si>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</si>
  <si>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</si>
  <si>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</si>
  <si>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</si>
  <si>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</si>
  <si>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</si>
  <si>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</si>
  <si>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</si>
  <si>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</si>
  <si>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</si>
  <si>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</si>
  <si>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</si>
  <si>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</si>
  <si>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</si>
  <si>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</si>
  <si>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</si>
  <si>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</si>
  <si>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</si>
  <si>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</si>
  <si>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</si>
  <si>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</si>
  <si>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</si>
  <si>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</si>
  <si>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</si>
  <si>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</si>
  <si>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</si>
  <si>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</si>
  <si>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</si>
  <si>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</si>
  <si>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</si>
  <si>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</si>
  <si>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</si>
  <si>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</si>
  <si>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</si>
  <si>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</si>
  <si>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</si>
  <si>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</si>
  <si>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</si>
  <si>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</si>
  <si>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</si>
  <si>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</si>
  <si>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</si>
  <si>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</si>
  <si>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</si>
  <si>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</si>
  <si>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</si>
  <si>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</si>
  <si>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</si>
  <si>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</si>
  <si>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</si>
  <si>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</si>
  <si>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</si>
  <si>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</si>
  <si>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</si>
  <si>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</si>
  <si>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</si>
  <si>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</si>
  <si>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</si>
  <si>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</si>
  <si>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</si>
  <si>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</si>
  <si>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</si>
  <si>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</si>
  <si>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</si>
  <si>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</si>
  <si>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</si>
  <si>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</si>
  <si>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</si>
  <si>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</si>
  <si>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</si>
  <si>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</si>
  <si>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</si>
  <si>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</si>
  <si>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</si>
  <si>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</si>
  <si>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</si>
  <si>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</si>
  <si>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</si>
  <si>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</si>
  <si>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</si>
  <si>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</si>
  <si>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</si>
  <si>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</si>
  <si>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</si>
  <si>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</si>
  <si>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</si>
  <si>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</si>
  <si>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</si>
  <si>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</si>
  <si>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</si>
  <si>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</si>
  <si>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</si>
  <si>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</si>
  <si>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</si>
  <si>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</si>
  <si>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</si>
  <si>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</si>
  <si>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</si>
  <si>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</si>
  <si>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</si>
  <si>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</si>
  <si>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</si>
  <si>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</si>
  <si>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</si>
  <si>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</si>
  <si>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</si>
  <si>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</si>
  <si>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</si>
  <si>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</si>
  <si>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</si>
  <si>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</si>
  <si>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</si>
  <si>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</si>
  <si>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</si>
  <si>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</si>
  <si>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</si>
  <si>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</si>
  <si>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</si>
  <si>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</si>
  <si>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</si>
  <si>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</si>
  <si>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</si>
  <si>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</si>
  <si>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</si>
  <si>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</si>
  <si>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</si>
  <si>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</si>
  <si>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</si>
  <si>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</si>
  <si>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</si>
  <si>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</si>
  <si>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</si>
  <si>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</si>
  <si>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</si>
  <si>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</si>
  <si>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</si>
  <si>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</si>
  <si>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</si>
  <si>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</si>
  <si>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</si>
  <si>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</si>
  <si>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</si>
  <si>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</si>
  <si>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</si>
  <si>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</si>
  <si>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</si>
  <si>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</si>
  <si>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</si>
  <si>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</si>
  <si>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</si>
  <si>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</si>
  <si>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</si>
  <si>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</si>
  <si>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</si>
  <si>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</si>
  <si>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</si>
  <si>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</si>
  <si>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</si>
  <si>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</si>
  <si>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</si>
  <si>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</si>
  <si>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</si>
  <si>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</si>
  <si>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</si>
  <si>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</si>
  <si>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</si>
  <si>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</si>
  <si>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</si>
  <si>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</si>
  <si>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</si>
  <si>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</si>
  <si>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</si>
  <si>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</si>
  <si>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</si>
  <si>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</si>
  <si>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</si>
  <si>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</si>
  <si>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</si>
  <si>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</si>
  <si>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</si>
  <si>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</si>
  <si>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</si>
  <si>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</si>
  <si>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</si>
  <si>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</si>
  <si>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</si>
  <si>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</si>
  <si>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</si>
  <si>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</si>
  <si>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</si>
  <si>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</si>
  <si>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</si>
  <si>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</si>
  <si>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</si>
  <si>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</si>
  <si>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</si>
  <si>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</si>
  <si>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</si>
  <si>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</si>
  <si>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</si>
  <si>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</si>
  <si>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</si>
  <si>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</si>
  <si>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</si>
  <si>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</si>
  <si>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</si>
  <si>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</si>
  <si>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</si>
  <si>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</si>
  <si>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</si>
  <si>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</si>
  <si>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</si>
  <si>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</si>
  <si>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</si>
  <si>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</si>
  <si>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</si>
  <si>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</si>
  <si>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</si>
  <si>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</si>
  <si>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</si>
  <si>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</si>
  <si>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</si>
  <si>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</si>
  <si>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</si>
  <si>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</si>
  <si>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</si>
  <si>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</si>
  <si>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</si>
  <si>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</si>
  <si>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</si>
  <si>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</si>
  <si>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</si>
  <si>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</si>
  <si>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</si>
  <si>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</si>
  <si>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</si>
  <si>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</si>
  <si>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</si>
  <si>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</si>
  <si>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</si>
  <si>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</si>
  <si>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</si>
  <si>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</si>
  <si>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</si>
  <si>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</si>
  <si>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</si>
  <si>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</si>
  <si>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</si>
  <si>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</si>
  <si>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</si>
  <si>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</si>
  <si>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</si>
  <si>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</si>
  <si>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</si>
  <si>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</si>
  <si>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</si>
  <si>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</si>
  <si>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</si>
  <si>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</si>
  <si>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</si>
  <si>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</si>
  <si>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</si>
  <si>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</si>
  <si>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</si>
  <si>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</si>
  <si>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</si>
  <si>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</si>
  <si>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</si>
  <si>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</si>
  <si>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</si>
  <si>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</si>
  <si>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</si>
  <si>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</si>
  <si>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</si>
  <si>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</si>
  <si>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</si>
  <si>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</si>
  <si>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</si>
  <si>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</si>
  <si>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</si>
  <si>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</si>
  <si>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</si>
  <si>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</si>
  <si>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</si>
  <si>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</si>
  <si>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</si>
  <si>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</si>
  <si>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</si>
  <si>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</si>
  <si>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</si>
  <si>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</si>
  <si>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</si>
  <si>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</si>
  <si>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</si>
  <si>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</si>
  <si>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</si>
  <si>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</si>
  <si>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</si>
  <si>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</si>
  <si>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</si>
  <si>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</si>
  <si>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</si>
  <si>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</si>
  <si>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</si>
  <si>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</si>
  <si>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</si>
  <si>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</si>
  <si>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</si>
  <si>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</si>
  <si>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</si>
  <si>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</si>
  <si>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</si>
  <si>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</si>
  <si>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</si>
  <si>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</si>
  <si>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</si>
  <si>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</si>
  <si>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</si>
  <si>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</si>
  <si>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</si>
  <si>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</si>
  <si>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</si>
  <si>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</si>
  <si>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</si>
  <si>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</si>
  <si>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</si>
  <si>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</si>
  <si>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</si>
  <si>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</si>
  <si>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</si>
  <si>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</si>
  <si>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</si>
  <si>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</si>
  <si>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</si>
  <si>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</si>
  <si>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</si>
  <si>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</si>
  <si>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</si>
  <si>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</si>
  <si>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</si>
  <si>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</si>
  <si>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</si>
  <si>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</si>
  <si>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</si>
  <si>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</si>
  <si>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</si>
  <si>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</si>
  <si>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</si>
  <si>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</si>
  <si>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</si>
  <si>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</si>
  <si>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</si>
  <si>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</si>
  <si>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</si>
  <si>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</si>
  <si>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</si>
  <si>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</si>
  <si>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</si>
  <si>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</si>
  <si>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</si>
  <si>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</si>
  <si>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</si>
  <si>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</si>
  <si>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</si>
  <si>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</si>
  <si>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</si>
  <si>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</si>
  <si>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</si>
  <si>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</si>
  <si>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</si>
  <si>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</si>
  <si>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</si>
  <si>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</si>
  <si>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</si>
  <si>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</si>
  <si>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</si>
  <si>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</si>
  <si>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</si>
  <si>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</si>
  <si>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</si>
  <si>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</si>
  <si>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</si>
  <si>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</si>
  <si>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</si>
  <si>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</si>
  <si>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</si>
  <si>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</si>
  <si>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</si>
  <si>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</si>
  <si>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</si>
  <si>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</si>
  <si>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</si>
  <si>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</si>
  <si>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</si>
  <si>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</si>
  <si>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</si>
  <si>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</si>
  <si>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</si>
  <si>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</si>
  <si>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</si>
  <si>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</si>
  <si>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</si>
  <si>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</si>
  <si>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</si>
  <si>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</si>
  <si>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</si>
  <si>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</si>
  <si>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</si>
  <si>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</si>
  <si>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</si>
  <si>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</si>
  <si>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</si>
  <si>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</si>
  <si>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</si>
  <si>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</si>
  <si>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</si>
  <si>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</si>
  <si>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</si>
  <si>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</si>
  <si>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</si>
  <si>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</si>
  <si>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</si>
  <si>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</si>
  <si>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</si>
  <si>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</si>
  <si>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</si>
  <si>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</si>
  <si>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</si>
  <si>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</si>
  <si>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</si>
  <si>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</si>
  <si>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</si>
  <si>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</si>
  <si>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</si>
  <si>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</si>
  <si>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</si>
  <si>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</si>
  <si>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</si>
  <si>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</si>
  <si>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</si>
  <si>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</si>
  <si>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</si>
  <si>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</si>
  <si>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</si>
  <si>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</si>
  <si>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</si>
  <si>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</si>
  <si>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</si>
  <si>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</si>
  <si>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</si>
  <si>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</si>
  <si>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</si>
  <si>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</si>
  <si>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</si>
  <si>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</si>
  <si>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</si>
  <si>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</si>
  <si>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</si>
  <si>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</si>
  <si>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</si>
  <si>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</si>
  <si>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</si>
  <si>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</si>
  <si>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</si>
  <si>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</si>
  <si>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</si>
  <si>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</si>
  <si>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</si>
  <si>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</si>
  <si>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</si>
  <si>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</si>
  <si>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</si>
  <si>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</si>
  <si>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</si>
  <si>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</si>
  <si>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</si>
  <si>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</si>
  <si>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</si>
  <si>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</si>
  <si>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</si>
  <si>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</si>
  <si>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</si>
  <si>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</si>
  <si>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</si>
  <si>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</si>
  <si>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</si>
  <si>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</si>
  <si>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</si>
  <si>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</si>
  <si>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</si>
  <si>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</si>
  <si>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</si>
  <si>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</si>
  <si>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</si>
  <si>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</si>
  <si>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</si>
  <si>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</si>
  <si>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</si>
  <si>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</si>
  <si>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</si>
  <si>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</si>
  <si>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</si>
  <si>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</si>
  <si>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</si>
  <si>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</si>
  <si>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</si>
  <si>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</si>
  <si>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</si>
  <si>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</si>
  <si>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</si>
  <si>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</si>
  <si>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</si>
  <si>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</si>
  <si>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</si>
  <si>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</si>
  <si>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</si>
  <si>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</si>
  <si>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</si>
  <si>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</si>
  <si>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</si>
  <si>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</si>
  <si>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</si>
  <si>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</si>
  <si>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</si>
  <si>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</si>
  <si>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</si>
  <si>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</si>
  <si>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</si>
  <si>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</si>
  <si>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</si>
  <si>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</si>
  <si>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</si>
  <si>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</si>
  <si>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</si>
  <si>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</si>
  <si>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</si>
  <si>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</si>
  <si>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</si>
  <si>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</si>
  <si>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</si>
  <si>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</si>
  <si>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</si>
  <si>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</si>
  <si>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</si>
  <si>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</si>
  <si>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</si>
  <si>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</si>
  <si>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</si>
  <si>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</si>
  <si>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</si>
  <si>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</si>
  <si>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</si>
  <si>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</si>
  <si>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</si>
  <si>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</si>
  <si>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</si>
  <si>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</si>
  <si>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</si>
  <si>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</si>
  <si>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</si>
  <si>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</si>
  <si>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</si>
  <si>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</si>
  <si>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</si>
  <si>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</si>
  <si>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</si>
  <si>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</si>
  <si>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</si>
  <si>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</si>
  <si>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</si>
  <si>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</si>
  <si>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</si>
  <si>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</si>
  <si>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</si>
  <si>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</si>
  <si>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</si>
  <si>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</si>
  <si>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</si>
  <si>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</si>
  <si>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</si>
  <si>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</si>
  <si>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</si>
  <si>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</si>
  <si>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</si>
  <si>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</si>
  <si>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</si>
  <si>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</si>
  <si>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</si>
  <si>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</si>
  <si>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</si>
  <si>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</si>
  <si>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</si>
  <si>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</si>
  <si>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</si>
  <si>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</si>
  <si>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</si>
  <si>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</si>
  <si>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</si>
  <si>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</si>
  <si>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</si>
  <si>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</si>
  <si>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</si>
  <si>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</si>
  <si>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</si>
  <si>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</si>
  <si>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</si>
  <si>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</si>
  <si>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</si>
  <si>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</si>
  <si>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</si>
  <si>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</si>
  <si>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</si>
  <si>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</si>
  <si>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</si>
  <si>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</si>
  <si>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</si>
  <si>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</si>
  <si>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</si>
  <si>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</si>
  <si>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</si>
  <si>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</si>
  <si>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</si>
  <si>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</si>
  <si>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</si>
  <si>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</si>
  <si>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</si>
  <si>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</si>
  <si>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</si>
  <si>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</si>
  <si>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</si>
  <si>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</si>
  <si>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</si>
  <si>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</si>
  <si>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</si>
  <si>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</si>
  <si>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</si>
  <si>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</si>
  <si>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</si>
  <si>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</si>
  <si>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</si>
  <si>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</si>
  <si>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</si>
  <si>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</si>
  <si>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</si>
  <si>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</si>
  <si>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</si>
  <si>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</si>
  <si>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</si>
  <si>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</si>
  <si>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</si>
  <si>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</si>
  <si>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</si>
  <si>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</si>
  <si>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</si>
  <si>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</si>
  <si>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</si>
  <si>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</si>
  <si>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</si>
  <si>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</si>
  <si>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</si>
  <si>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</si>
  <si>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</si>
  <si>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</si>
  <si>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</si>
  <si>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</si>
  <si>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</si>
  <si>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</si>
  <si>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</si>
  <si>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</si>
  <si>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</si>
  <si>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</si>
  <si>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</si>
  <si>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</si>
  <si>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</si>
  <si>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</si>
  <si>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</si>
  <si>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</si>
  <si>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</si>
  <si>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</si>
  <si>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</si>
  <si>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</si>
  <si>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</si>
  <si>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</si>
  <si>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</si>
  <si>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</si>
  <si>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</si>
  <si>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</si>
  <si>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</si>
  <si>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</si>
  <si>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</si>
  <si>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</si>
  <si>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</si>
  <si>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</si>
  <si>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</si>
  <si>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</si>
  <si>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</si>
  <si>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</si>
  <si>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</si>
  <si>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</si>
  <si>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</si>
  <si>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</si>
  <si>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</si>
  <si>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</si>
  <si>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</si>
  <si>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</si>
  <si>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</si>
  <si>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</si>
  <si>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</si>
  <si>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</si>
  <si>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</si>
  <si>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</si>
  <si>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</si>
  <si>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</si>
  <si>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</si>
  <si>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</si>
  <si>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</si>
  <si>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</si>
  <si>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</si>
  <si>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</si>
  <si>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</si>
  <si>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</si>
  <si>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</si>
  <si>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</si>
  <si>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</si>
  <si>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</si>
  <si>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</si>
  <si>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</si>
  <si>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</si>
  <si>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</si>
  <si>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</si>
  <si>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</si>
  <si>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</si>
  <si>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</si>
  <si>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</si>
  <si>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</si>
  <si>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</si>
  <si>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</si>
  <si>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</si>
  <si>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</si>
  <si>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</si>
  <si>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</si>
  <si>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</si>
  <si>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</si>
  <si>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</si>
  <si>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</si>
  <si>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</si>
  <si>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</si>
  <si>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</si>
  <si>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</si>
  <si>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</si>
  <si>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</si>
  <si>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</si>
  <si>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</si>
  <si>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</si>
  <si>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</si>
  <si>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</si>
  <si>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</si>
  <si>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</si>
  <si>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</si>
  <si>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</si>
  <si>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</si>
  <si>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</si>
  <si>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</si>
  <si>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</si>
  <si>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</si>
  <si>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</si>
  <si>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</si>
  <si>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</si>
  <si>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</si>
  <si>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</si>
  <si>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</si>
  <si>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</si>
  <si>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</si>
  <si>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</si>
  <si>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</si>
  <si>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</si>
  <si>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</si>
  <si>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</si>
  <si>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</si>
  <si>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</si>
  <si>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</si>
  <si>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</si>
  <si>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</si>
  <si>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</si>
  <si>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</si>
  <si>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</si>
  <si>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</si>
  <si>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</si>
  <si>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</si>
  <si>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</si>
  <si>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</si>
  <si>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</si>
  <si>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</si>
  <si>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</si>
  <si>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</si>
  <si>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</si>
  <si>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</si>
  <si>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</si>
  <si>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</si>
  <si>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</si>
  <si>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</si>
  <si>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</si>
  <si>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</si>
  <si>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</si>
  <si>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</si>
  <si>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</si>
  <si>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</si>
  <si>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</si>
  <si>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</si>
  <si>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</si>
  <si>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</si>
  <si>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</si>
  <si>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</si>
  <si>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</si>
  <si>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</si>
  <si>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</si>
  <si>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</si>
  <si>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</si>
  <si>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</si>
  <si>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</si>
  <si>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</si>
  <si>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</si>
  <si>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</si>
  <si>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</si>
  <si>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</si>
  <si>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</si>
  <si>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</si>
  <si>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</si>
  <si>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</si>
  <si>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</si>
  <si>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</si>
  <si>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</si>
  <si>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</si>
  <si>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</si>
  <si>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</si>
  <si>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</si>
  <si>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</si>
  <si>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</si>
  <si>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</si>
  <si>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</si>
  <si>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</si>
  <si>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</si>
  <si>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</si>
  <si>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</si>
  <si>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</si>
  <si>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</si>
  <si>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</si>
  <si>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</si>
  <si>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</si>
  <si>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</si>
  <si>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</si>
  <si>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</si>
  <si>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</si>
  <si>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</si>
  <si>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</si>
  <si>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</si>
  <si>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</si>
  <si>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</si>
  <si>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</si>
  <si>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</si>
  <si>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</si>
  <si>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</si>
  <si>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</si>
  <si>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</si>
  <si>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</si>
  <si>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</si>
  <si>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</si>
  <si>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</si>
  <si>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</si>
  <si>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</si>
  <si>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</si>
  <si>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</si>
  <si>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</si>
  <si>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</si>
  <si>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</si>
  <si>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</si>
  <si>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</si>
  <si>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</si>
  <si>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</si>
  <si>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</si>
  <si>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</si>
  <si>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</si>
  <si>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</si>
  <si>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</si>
  <si>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</si>
  <si>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</si>
  <si>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</si>
  <si>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</si>
  <si>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</si>
  <si>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</si>
  <si>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</si>
  <si>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</si>
  <si>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</si>
  <si>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</si>
  <si>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</si>
  <si>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</si>
  <si>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</si>
  <si>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</si>
  <si>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</si>
  <si>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</si>
  <si>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</si>
  <si>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</si>
  <si>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</si>
  <si>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</si>
  <si>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</si>
  <si>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</si>
  <si>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</si>
  <si>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</si>
  <si>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</si>
  <si>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</si>
  <si>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</si>
  <si>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</si>
  <si>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</si>
  <si>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</si>
  <si>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</si>
  <si>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</si>
  <si>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</si>
  <si>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</si>
  <si>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</si>
  <si>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</si>
  <si>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</si>
  <si>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</si>
  <si>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</si>
  <si>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</si>
  <si>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</si>
  <si>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</si>
  <si>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</si>
  <si>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</si>
  <si>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</si>
  <si>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</si>
  <si>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</si>
  <si>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</si>
  <si>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</si>
  <si>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</si>
  <si>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</si>
  <si>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</si>
  <si>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</si>
  <si>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</si>
  <si>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</si>
  <si>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</si>
  <si>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</si>
  <si>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</si>
  <si>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</si>
  <si>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</si>
  <si>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</si>
  <si>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</si>
  <si>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</si>
  <si>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</si>
  <si>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</si>
  <si>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</si>
  <si>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</si>
  <si>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</si>
  <si>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</si>
  <si>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</si>
  <si>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</si>
  <si>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</si>
  <si>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</si>
  <si>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</si>
  <si>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</si>
  <si>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</si>
  <si>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</si>
  <si>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</si>
  <si>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</si>
  <si>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</si>
  <si>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</si>
  <si>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</si>
  <si>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</si>
  <si>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</si>
  <si>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</si>
  <si>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</si>
  <si>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</si>
  <si>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</si>
  <si>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</si>
  <si>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</si>
  <si>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</si>
  <si>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</si>
  <si>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</si>
  <si>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</si>
  <si>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</si>
  <si>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</si>
  <si>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</si>
  <si>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</si>
  <si>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</si>
  <si>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</si>
  <si>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</si>
  <si>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</si>
  <si>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</si>
  <si>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</si>
  <si>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</si>
  <si>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</si>
  <si>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</si>
  <si>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</si>
  <si>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</si>
  <si>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</si>
  <si>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</si>
  <si>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</si>
  <si>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</si>
  <si>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</si>
  <si>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</si>
  <si>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</si>
  <si>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</si>
  <si>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</si>
  <si>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</si>
  <si>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</si>
  <si>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</si>
  <si>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</si>
  <si>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</si>
  <si>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</si>
  <si>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</si>
  <si>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</si>
  <si>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</si>
  <si>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</si>
  <si>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</si>
  <si>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</si>
  <si>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</si>
  <si>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</si>
  <si>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</si>
  <si>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</si>
  <si>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</si>
  <si>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</si>
  <si>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</si>
  <si>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</si>
  <si>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</si>
  <si>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</si>
  <si>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</si>
  <si>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</si>
  <si>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</si>
  <si>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</si>
  <si>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</si>
  <si>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</si>
  <si>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</si>
  <si>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</si>
  <si>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</si>
  <si>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</si>
  <si>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</si>
  <si>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</si>
  <si>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</si>
  <si>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</si>
  <si>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</si>
  <si>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</si>
  <si>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</si>
  <si>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</si>
  <si>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</si>
  <si>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</si>
  <si>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</si>
  <si>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</si>
  <si>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</si>
  <si>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</si>
  <si>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</si>
  <si>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</si>
  <si>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</si>
  <si>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</si>
  <si>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</si>
  <si>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</si>
  <si>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</si>
  <si>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</si>
  <si>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</si>
  <si>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</si>
  <si>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</si>
  <si>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</si>
  <si>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</si>
  <si>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</si>
  <si>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</si>
  <si>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</si>
  <si>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</si>
  <si>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</si>
  <si>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</si>
  <si>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</si>
  <si>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</si>
  <si>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</si>
  <si>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</si>
  <si>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</si>
  <si>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</si>
  <si>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</si>
  <si>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</si>
  <si>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</si>
  <si>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</si>
  <si>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</si>
  <si>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</si>
  <si>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</si>
  <si>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</si>
  <si>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</si>
  <si>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</si>
  <si>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</si>
  <si>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</si>
  <si>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</si>
  <si>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</si>
  <si>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</si>
  <si>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</si>
  <si>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</si>
  <si>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</si>
  <si>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</si>
  <si>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</si>
  <si>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</si>
  <si>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</si>
  <si>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</si>
  <si>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</si>
  <si>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</si>
  <si>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</si>
  <si>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</si>
  <si>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</si>
  <si>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</si>
  <si>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</si>
  <si>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</si>
  <si>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</si>
  <si>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</si>
  <si>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</si>
  <si>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</si>
  <si>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</si>
  <si>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</si>
  <si>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</si>
  <si>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</si>
  <si>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</si>
  <si>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</si>
  <si>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</si>
  <si>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</si>
  <si>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</si>
  <si>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</si>
  <si>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</si>
  <si>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</si>
  <si>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</si>
  <si>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</si>
  <si>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</si>
  <si>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</si>
  <si>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</si>
  <si>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</si>
  <si>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</si>
  <si>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</si>
  <si>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</si>
  <si>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</si>
  <si>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</si>
  <si>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</si>
  <si>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</si>
  <si>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</si>
  <si>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</si>
  <si>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</si>
  <si>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</si>
  <si>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</si>
  <si>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</si>
  <si>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</si>
  <si>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</si>
  <si>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</si>
  <si>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</si>
  <si>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</si>
  <si>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</si>
  <si>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</si>
  <si>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</si>
  <si>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</si>
  <si>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</si>
  <si>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</si>
  <si>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</si>
  <si>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</si>
  <si>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</si>
  <si>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</si>
  <si>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</si>
  <si>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</si>
  <si>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</si>
  <si>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</si>
  <si>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</si>
  <si>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</si>
  <si>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</si>
  <si>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</si>
  <si>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</si>
  <si>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</si>
  <si>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</si>
  <si>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</si>
  <si>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</si>
  <si>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</si>
  <si>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</si>
  <si>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</si>
  <si>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</si>
  <si>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</si>
  <si>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</si>
  <si>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</si>
  <si>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</si>
  <si>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</si>
  <si>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</si>
  <si>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</si>
  <si>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</si>
  <si>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</si>
  <si>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</si>
  <si>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</si>
  <si>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</si>
  <si>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</si>
  <si>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</si>
  <si>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</si>
  <si>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</si>
  <si>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</si>
  <si>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</si>
  <si>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</si>
  <si>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</si>
  <si>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</si>
  <si>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</si>
  <si>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</si>
  <si>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</si>
  <si>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</si>
  <si>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</si>
  <si>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</si>
  <si>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</si>
  <si>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</si>
  <si>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</si>
  <si>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</si>
  <si>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</si>
  <si>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</si>
  <si>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</si>
  <si>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</si>
  <si>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</si>
  <si>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</si>
  <si>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</si>
  <si>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</si>
  <si>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</si>
  <si>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</si>
  <si>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</si>
  <si>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</si>
  <si>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</si>
  <si>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</si>
  <si>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</si>
  <si>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</si>
  <si>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</si>
  <si>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</si>
  <si>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</si>
  <si>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</si>
  <si>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</si>
  <si>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</si>
  <si>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</si>
  <si>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</si>
  <si>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</si>
  <si>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</si>
  <si>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</si>
  <si>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</si>
  <si>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</si>
  <si>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</si>
  <si>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</si>
  <si>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</si>
  <si>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</si>
  <si>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</si>
  <si>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</si>
  <si>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</si>
  <si>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</si>
  <si>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</si>
  <si>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</si>
  <si>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</si>
  <si>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</si>
  <si>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</si>
  <si>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</si>
  <si>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</si>
  <si>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</si>
  <si>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</si>
  <si>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</si>
  <si>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</si>
  <si>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</si>
  <si>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</si>
  <si>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</si>
  <si>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</si>
  <si>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</si>
  <si>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</si>
  <si>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</si>
  <si>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</si>
  <si>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</si>
  <si>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</si>
  <si>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</si>
  <si>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</si>
  <si>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</si>
  <si>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</si>
  <si>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</si>
  <si>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</si>
  <si>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</si>
  <si>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</si>
  <si>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</si>
  <si>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</si>
  <si>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</si>
  <si>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</si>
  <si>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</si>
  <si>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</si>
  <si>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</si>
  <si>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</si>
  <si>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</si>
  <si>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</si>
  <si>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</si>
  <si>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</si>
  <si>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</si>
  <si>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</si>
  <si>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</si>
  <si>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</si>
  <si>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</si>
  <si>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</si>
  <si>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</si>
  <si>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</si>
  <si>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</si>
  <si>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</si>
  <si>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</si>
  <si>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</si>
  <si>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</si>
  <si>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</si>
  <si>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</si>
  <si>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</si>
  <si>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</si>
  <si>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</si>
  <si>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</si>
  <si>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</si>
  <si>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</si>
  <si>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</si>
  <si>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</si>
  <si>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</si>
  <si>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</si>
  <si>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</si>
  <si>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</si>
  <si>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</si>
  <si>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</si>
  <si>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</si>
  <si>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</si>
  <si>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</si>
  <si>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</si>
  <si>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</si>
  <si>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</si>
  <si>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</si>
  <si>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</si>
  <si>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</si>
  <si>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</si>
  <si>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</si>
  <si>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</si>
  <si>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</si>
  <si>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</si>
  <si>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</si>
  <si>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</si>
  <si>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</si>
  <si>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</si>
  <si>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</si>
  <si>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</si>
  <si>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</si>
  <si>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</si>
  <si>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</si>
  <si>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</si>
  <si>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</si>
  <si>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</si>
  <si>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</si>
  <si>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</si>
  <si>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</si>
  <si>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</si>
  <si>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</si>
  <si>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</si>
  <si>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</si>
  <si>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</si>
  <si>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</si>
  <si>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</si>
  <si>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</si>
  <si>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</si>
  <si>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</si>
  <si>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</si>
  <si>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</si>
  <si>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</si>
  <si>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</si>
  <si>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</si>
  <si>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</si>
  <si>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</si>
  <si>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</si>
  <si>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</si>
  <si>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</si>
  <si>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</si>
  <si>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</si>
  <si>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</si>
  <si>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</si>
  <si>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</si>
  <si>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</si>
  <si>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</si>
  <si>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</si>
  <si>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</si>
  <si>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</si>
  <si>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</si>
  <si>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</si>
  <si>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</si>
  <si>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</si>
  <si>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</si>
  <si>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</si>
  <si>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</si>
  <si>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</si>
  <si>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</si>
  <si>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</si>
  <si>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</si>
  <si>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</si>
  <si>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</si>
  <si>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</si>
  <si>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</si>
  <si>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</si>
  <si>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</si>
  <si>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</si>
  <si>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</si>
  <si>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</si>
  <si>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</si>
  <si>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</si>
  <si>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</si>
  <si>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</si>
  <si>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</si>
  <si>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</si>
  <si>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</si>
  <si>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</si>
  <si>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</si>
  <si>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</si>
  <si>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</si>
  <si>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</si>
  <si>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</si>
  <si>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</si>
  <si>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</si>
  <si>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</si>
  <si>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</si>
  <si>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</si>
  <si>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</si>
  <si>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</si>
  <si>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</si>
  <si>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</si>
  <si>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</si>
  <si>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</si>
  <si>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</si>
  <si>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</si>
  <si>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</si>
  <si>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</si>
  <si>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</si>
  <si>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</si>
  <si>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</si>
  <si>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</si>
  <si>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</si>
  <si>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</si>
  <si>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</si>
  <si>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</si>
  <si>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</si>
  <si>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</si>
  <si>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</si>
  <si>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</si>
  <si>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</si>
  <si>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</si>
  <si>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</si>
  <si>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</si>
  <si>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</si>
  <si>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</si>
  <si>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</si>
  <si>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</si>
  <si>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</si>
  <si>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</si>
  <si>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</si>
  <si>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</si>
  <si>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</si>
  <si>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</si>
  <si>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</si>
  <si>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</si>
  <si>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</si>
  <si>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</si>
  <si>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</si>
  <si>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</si>
  <si>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</si>
  <si>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</si>
  <si>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</si>
  <si>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</si>
  <si>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</si>
  <si>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</si>
  <si>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</si>
  <si>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</si>
  <si>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</si>
  <si>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</si>
  <si>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</si>
  <si>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</si>
  <si>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</si>
  <si>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</si>
  <si>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</si>
  <si>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</si>
  <si>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</si>
  <si>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</si>
  <si>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</si>
  <si>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</si>
  <si>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</si>
  <si>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</si>
  <si>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</si>
  <si>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</si>
  <si>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</si>
  <si>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</si>
  <si>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</si>
  <si>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</si>
  <si>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</si>
  <si>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</si>
  <si>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</si>
  <si>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</si>
  <si>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</si>
  <si>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</si>
  <si>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</si>
  <si>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</si>
  <si>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</si>
  <si>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</si>
  <si>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</si>
  <si>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</si>
  <si>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</si>
  <si>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</si>
  <si>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</si>
  <si>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</si>
  <si>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</si>
  <si>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</si>
  <si>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</si>
  <si>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</si>
  <si>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</si>
  <si>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</si>
  <si>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</si>
  <si>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</si>
  <si>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</si>
  <si>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</si>
  <si>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</si>
  <si>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</si>
  <si>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</si>
  <si>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</si>
  <si>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</si>
  <si>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</si>
  <si>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</si>
  <si>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</si>
  <si>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</si>
  <si>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</si>
  <si>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</si>
  <si>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</si>
  <si>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</si>
  <si>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</si>
  <si>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</si>
  <si>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</si>
  <si>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</si>
  <si>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</si>
  <si>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</si>
  <si>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</si>
  <si>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</si>
  <si>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</si>
  <si>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</si>
  <si>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</si>
  <si>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</si>
  <si>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</si>
  <si>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</si>
  <si>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</si>
  <si>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</si>
  <si>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</si>
  <si>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</si>
  <si>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</si>
  <si>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</si>
  <si>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</si>
  <si>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</si>
  <si>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</si>
  <si>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</si>
  <si>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</si>
  <si>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</si>
  <si>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</si>
  <si>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</si>
  <si>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</si>
  <si>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</si>
  <si>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</si>
  <si>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</si>
  <si>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</si>
  <si>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</si>
  <si>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</si>
  <si>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</si>
  <si>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</si>
  <si>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</si>
  <si>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</si>
  <si>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</si>
  <si>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</si>
  <si>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</si>
  <si>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</si>
  <si>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</si>
  <si>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</si>
  <si>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</si>
  <si>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</si>
  <si>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</si>
  <si>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</si>
  <si>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</si>
  <si>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</si>
  <si>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</si>
  <si>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</si>
  <si>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</si>
  <si>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</si>
  <si>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</si>
  <si>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</si>
  <si>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</si>
  <si>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</si>
  <si>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</si>
  <si>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</si>
  <si>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</si>
  <si>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</si>
  <si>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</si>
  <si>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</si>
  <si>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</si>
  <si>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</si>
  <si>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</si>
  <si>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</si>
  <si>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</si>
  <si>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</si>
  <si>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</si>
  <si>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</si>
  <si>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</si>
  <si>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</si>
  <si>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</si>
  <si>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</si>
  <si>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</si>
  <si>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</si>
  <si>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</si>
  <si>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</si>
  <si>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</si>
  <si>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</si>
  <si>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</si>
  <si>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</si>
  <si>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</si>
  <si>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</si>
  <si>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</si>
  <si>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</si>
  <si>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</si>
  <si>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</si>
  <si>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</si>
  <si>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</si>
  <si>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</si>
  <si>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</si>
  <si>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</si>
  <si>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</si>
  <si>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</si>
  <si>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</si>
  <si>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</si>
  <si>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</si>
  <si>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</si>
  <si>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</si>
  <si>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</si>
  <si>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</si>
  <si>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</si>
  <si>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</si>
  <si>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</si>
  <si>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</si>
  <si>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</si>
  <si>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</si>
  <si>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</si>
  <si>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</si>
  <si>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</si>
  <si>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</si>
  <si>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</si>
  <si>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</si>
  <si>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</si>
  <si>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</si>
  <si>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</si>
  <si>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</si>
  <si>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</si>
  <si>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</si>
  <si>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</si>
  <si>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</si>
  <si>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</si>
  <si>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</si>
  <si>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</si>
  <si>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</si>
  <si>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</si>
  <si>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</si>
  <si>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</si>
  <si>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</si>
  <si>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</si>
  <si>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</si>
  <si>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</si>
  <si>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</si>
  <si>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</si>
  <si>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</si>
  <si>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</si>
  <si>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</si>
  <si>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</si>
  <si>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</si>
  <si>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</si>
  <si>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</si>
  <si>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</si>
  <si>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</si>
  <si>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</si>
  <si>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</si>
  <si>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</si>
  <si>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</si>
  <si>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</si>
  <si>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</si>
  <si>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</si>
  <si>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</si>
  <si>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</si>
  <si>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</si>
  <si>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</si>
  <si>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</si>
  <si>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</si>
  <si>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</si>
  <si>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</si>
  <si>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</si>
  <si>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</si>
  <si>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</si>
  <si>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</si>
  <si>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</si>
  <si>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</si>
  <si>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</si>
  <si>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</si>
  <si>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</si>
  <si>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</si>
  <si>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</si>
  <si>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</si>
  <si>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</si>
  <si>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</si>
  <si>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</si>
  <si>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</si>
  <si>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</si>
  <si>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</si>
  <si>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</si>
  <si>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</si>
  <si>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</si>
  <si>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</si>
  <si>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</si>
  <si>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</si>
  <si>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</si>
  <si>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</si>
  <si>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</si>
  <si>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</si>
  <si>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</si>
  <si>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</si>
  <si>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</si>
  <si>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</si>
  <si>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</si>
  <si>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</si>
  <si>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</si>
  <si>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</si>
  <si>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</si>
  <si>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</si>
  <si>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</si>
  <si>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</si>
  <si>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</si>
  <si>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</si>
  <si>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</si>
  <si>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</si>
  <si>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</si>
  <si>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</si>
  <si>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</si>
  <si>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</si>
  <si>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</si>
  <si>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</si>
  <si>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</si>
  <si>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</si>
  <si>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</si>
  <si>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</si>
  <si>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</si>
  <si>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</si>
  <si>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</si>
  <si>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</si>
  <si>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</si>
  <si>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</si>
  <si>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</si>
  <si>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</si>
  <si>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</si>
  <si>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</si>
  <si>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</si>
  <si>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</si>
  <si>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</si>
  <si>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</si>
  <si>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</si>
  <si>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</si>
  <si>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</si>
  <si>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</si>
  <si>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</si>
  <si>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</si>
  <si>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</si>
  <si>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</si>
  <si>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</si>
  <si>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</si>
  <si>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</si>
  <si>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</si>
  <si>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</si>
  <si>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</si>
  <si>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</si>
  <si>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</si>
  <si>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</si>
  <si>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</si>
  <si>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</si>
  <si>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</si>
  <si>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</si>
  <si>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</si>
  <si>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</si>
  <si>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</si>
  <si>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</si>
  <si>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</si>
  <si>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</si>
  <si>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</si>
  <si>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</si>
  <si>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</si>
  <si>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</si>
  <si>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</si>
  <si>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</si>
  <si>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</si>
  <si>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</si>
  <si>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</si>
  <si>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</si>
  <si>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</si>
  <si>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</si>
  <si>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</si>
  <si>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</si>
  <si>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</si>
  <si>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</si>
  <si>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</si>
  <si>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</si>
  <si>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</si>
  <si>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</si>
  <si>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</si>
  <si>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</si>
  <si>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</si>
  <si>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</si>
  <si>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</si>
  <si>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</si>
  <si>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</si>
  <si>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</si>
  <si>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</si>
  <si>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</si>
  <si>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</si>
  <si>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</si>
  <si>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</si>
  <si>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</si>
  <si>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</si>
  <si>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</si>
  <si>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</si>
  <si>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</si>
  <si>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</si>
  <si>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</si>
  <si>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</si>
  <si>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</si>
  <si>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</si>
  <si>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</si>
  <si>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</si>
  <si>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</si>
  <si>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</si>
  <si>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</si>
  <si>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</si>
  <si>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</si>
  <si>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</si>
  <si>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</si>
  <si>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</si>
  <si>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</si>
  <si>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</si>
  <si>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</si>
  <si>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</si>
  <si>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</si>
  <si>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</si>
  <si>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</si>
  <si>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</si>
  <si>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</si>
  <si>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</si>
  <si>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</si>
  <si>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</si>
  <si>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</si>
  <si>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</si>
  <si>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</si>
  <si>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</si>
  <si>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</si>
  <si>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</si>
  <si>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</si>
  <si>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</si>
  <si>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</si>
  <si>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</si>
  <si>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</si>
  <si>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</si>
  <si>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</si>
  <si>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</si>
  <si>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</si>
  <si>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</si>
  <si>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</si>
  <si>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</si>
  <si>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</si>
  <si>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</si>
  <si>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</si>
  <si>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</si>
  <si>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</si>
  <si>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</si>
  <si>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</si>
  <si>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</si>
  <si>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</si>
  <si>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</si>
  <si>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</si>
  <si>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</si>
  <si>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</si>
  <si>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</si>
  <si>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</si>
  <si>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</si>
  <si>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</si>
  <si>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</si>
  <si>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</si>
  <si>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</si>
  <si>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</si>
  <si>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</si>
  <si>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</si>
  <si>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</si>
  <si>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</si>
  <si>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</si>
  <si>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</si>
  <si>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</si>
  <si>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</si>
  <si>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</si>
  <si>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</si>
  <si>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</si>
  <si>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</si>
  <si>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</si>
  <si>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</si>
  <si>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</si>
  <si>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</si>
  <si>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</si>
  <si>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</si>
  <si>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</si>
  <si>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</si>
  <si>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</si>
  <si>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</si>
  <si>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</si>
  <si>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</si>
  <si>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</si>
  <si>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</si>
  <si>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</si>
  <si>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</si>
  <si>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</si>
  <si>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</si>
  <si>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</si>
  <si>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</si>
  <si>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</si>
  <si>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</si>
  <si>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</si>
  <si>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</si>
  <si>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</si>
  <si>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</si>
  <si>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</si>
  <si>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</si>
  <si>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</si>
  <si>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</si>
  <si>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</si>
  <si>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</si>
  <si>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</si>
  <si>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</si>
  <si>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</si>
  <si>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</si>
  <si>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</si>
  <si>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</si>
  <si>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</si>
  <si>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</si>
  <si>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</si>
  <si>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</si>
  <si>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</si>
  <si>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</si>
  <si>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</si>
  <si>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</si>
  <si>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</si>
  <si>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</si>
  <si>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</si>
  <si>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</si>
  <si>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</si>
  <si>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</si>
  <si>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</si>
  <si>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</si>
  <si>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</si>
  <si>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</si>
  <si>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</si>
  <si>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</si>
  <si>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</si>
  <si>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</si>
  <si>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</si>
  <si>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</si>
  <si>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</si>
  <si>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</si>
  <si>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</si>
  <si>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</si>
  <si>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</si>
  <si>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</si>
  <si>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</si>
  <si>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</si>
  <si>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</si>
  <si>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</si>
  <si>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</si>
  <si>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</si>
  <si>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</si>
  <si>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</si>
  <si>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</si>
  <si>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</si>
  <si>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</si>
  <si>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</si>
  <si>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</si>
  <si>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</si>
  <si>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</si>
  <si>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</si>
  <si>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</si>
  <si>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</si>
  <si>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</si>
  <si>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</si>
  <si>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</si>
  <si>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</si>
  <si>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</si>
  <si>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</si>
  <si>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</si>
  <si>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</si>
  <si>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</si>
  <si>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</si>
  <si>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</si>
  <si>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</si>
  <si>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</si>
  <si>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</si>
  <si>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</si>
  <si>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</si>
  <si>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</si>
  <si>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</si>
  <si>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</si>
  <si>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</si>
  <si>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</si>
  <si>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</si>
  <si>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</si>
  <si>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</si>
  <si>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</si>
  <si>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</si>
  <si>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</si>
  <si>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</si>
  <si>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</si>
  <si>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</si>
  <si>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</si>
  <si>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</si>
  <si>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</si>
  <si>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</si>
  <si>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</si>
  <si>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</si>
  <si>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</si>
  <si>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</si>
  <si>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</si>
  <si>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</si>
  <si>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</si>
  <si>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</si>
  <si>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</si>
  <si>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</si>
  <si>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</si>
  <si>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</si>
  <si>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</si>
  <si>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</si>
  <si>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</si>
  <si>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</si>
  <si>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</si>
  <si>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</si>
  <si>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</si>
  <si>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</si>
  <si>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</si>
  <si>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</si>
  <si>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</si>
  <si>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</si>
  <si>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</si>
  <si>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</si>
  <si>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</si>
  <si>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</si>
  <si>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</si>
  <si>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</si>
  <si>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</si>
  <si>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</si>
  <si>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</si>
  <si>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</si>
  <si>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</si>
  <si>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</si>
  <si>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</si>
  <si>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</si>
  <si>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</si>
  <si>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</si>
  <si>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</si>
  <si>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</si>
  <si>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</si>
  <si>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</si>
  <si>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</si>
  <si>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</si>
  <si>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</si>
  <si>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</si>
  <si>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</si>
  <si>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</si>
  <si>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</si>
  <si>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</si>
  <si>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</si>
  <si>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</si>
  <si>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</si>
  <si>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</si>
  <si>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</si>
  <si>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</si>
  <si>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</si>
  <si>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</si>
  <si>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</si>
  <si>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</si>
  <si>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</si>
  <si>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</si>
  <si>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</si>
  <si>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</si>
  <si>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</si>
  <si>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</si>
  <si>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</si>
  <si>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</si>
  <si>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</si>
  <si>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</si>
  <si>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</si>
  <si>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</si>
  <si>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</si>
  <si>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</si>
  <si>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</si>
  <si>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</si>
  <si>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</si>
  <si>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</si>
  <si>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</si>
  <si>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</si>
  <si>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</si>
  <si>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</si>
  <si>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</si>
  <si>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</si>
  <si>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</si>
  <si>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</si>
  <si>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</si>
  <si>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</si>
  <si>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</si>
  <si>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</si>
  <si>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</si>
  <si>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</si>
  <si>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</si>
  <si>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</si>
  <si>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</si>
  <si>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</si>
  <si>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</si>
  <si>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</si>
  <si>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</si>
  <si>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</si>
  <si>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</si>
  <si>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</si>
  <si>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</si>
  <si>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</si>
  <si>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</si>
  <si>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</si>
  <si>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</si>
  <si>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</si>
  <si>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</si>
  <si>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</si>
  <si>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</si>
  <si>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</si>
  <si>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</si>
  <si>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</si>
  <si>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</si>
  <si>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</si>
  <si>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</si>
  <si>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</si>
  <si>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</si>
  <si>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</si>
  <si>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</si>
  <si>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</si>
  <si>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</si>
  <si>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</si>
  <si>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</si>
  <si>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</si>
  <si>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</si>
  <si>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</si>
  <si>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</si>
  <si>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</si>
  <si>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</si>
  <si>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</si>
  <si>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</si>
  <si>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</si>
  <si>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</si>
  <si>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</si>
  <si>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</si>
  <si>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</si>
  <si>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</si>
  <si>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</si>
  <si>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</si>
  <si>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</si>
  <si>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</si>
  <si>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</si>
  <si>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</si>
  <si>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</si>
  <si>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</si>
  <si>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</si>
  <si>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</si>
  <si>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</si>
  <si>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</si>
  <si>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</si>
  <si>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</si>
  <si>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</si>
  <si>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</si>
  <si>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</si>
  <si>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</si>
  <si>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</si>
  <si>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</si>
  <si>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</si>
  <si>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</si>
  <si>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</si>
  <si>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</si>
  <si>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</si>
  <si>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</si>
  <si>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</si>
  <si>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</si>
  <si>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</si>
  <si>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</si>
  <si>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</si>
  <si>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</si>
  <si>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</si>
  <si>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</si>
  <si>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</si>
  <si>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</si>
  <si>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</si>
  <si>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</si>
  <si>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</si>
  <si>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</si>
  <si>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</si>
  <si>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</si>
  <si>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</si>
  <si>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</si>
  <si>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</si>
  <si>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</si>
  <si>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</si>
  <si>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</si>
  <si>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</si>
  <si>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</si>
  <si>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</si>
  <si>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</si>
  <si>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</si>
  <si>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</si>
  <si>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</si>
  <si>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</si>
  <si>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</si>
  <si>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</si>
  <si>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</si>
  <si>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</si>
  <si>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</si>
  <si>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</si>
  <si>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</si>
  <si>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</si>
  <si>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</si>
  <si>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</si>
  <si>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</si>
  <si>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</si>
  <si>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</si>
  <si>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</si>
  <si>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</si>
  <si>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</si>
  <si>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</si>
  <si>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</si>
  <si>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</si>
  <si>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</si>
  <si>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</si>
  <si>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</si>
  <si>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</si>
  <si>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</si>
  <si>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</si>
  <si>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</si>
  <si>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</si>
  <si>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</si>
  <si>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</si>
  <si>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</si>
  <si>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</si>
  <si>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</si>
  <si>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</si>
  <si>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</si>
  <si>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</si>
  <si>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</si>
  <si>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</si>
  <si>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</si>
  <si>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</si>
  <si>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</si>
  <si>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</si>
  <si>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</si>
  <si>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</si>
  <si>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</si>
  <si>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</si>
  <si>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</si>
  <si>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</si>
  <si>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</si>
  <si>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</si>
  <si>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</si>
  <si>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</si>
  <si>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</si>
  <si>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</si>
  <si>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</si>
  <si>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</si>
  <si>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</si>
  <si>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</si>
  <si>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</si>
  <si>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</si>
  <si>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</si>
  <si>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</si>
  <si>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</si>
  <si>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</si>
  <si>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</si>
  <si>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</si>
  <si>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</si>
  <si>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</si>
  <si>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</si>
  <si>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</si>
  <si>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</si>
  <si>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</si>
  <si>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</si>
  <si>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</si>
  <si>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</si>
  <si>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</si>
  <si>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</si>
  <si>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</si>
  <si>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</si>
  <si>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</si>
  <si>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</si>
  <si>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</si>
  <si>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</si>
  <si>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</si>
  <si>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</si>
  <si>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</si>
  <si>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</si>
  <si>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</si>
  <si>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</si>
  <si>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</si>
  <si>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</si>
  <si>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</si>
  <si>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</si>
  <si>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</si>
  <si>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</si>
  <si>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</si>
  <si>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</si>
  <si>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</si>
  <si>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</si>
  <si>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</si>
  <si>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</si>
  <si>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</si>
  <si>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</si>
  <si>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</si>
  <si>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</si>
  <si>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</si>
  <si>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</si>
  <si>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</si>
  <si>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</si>
  <si>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</si>
  <si>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</si>
  <si>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</si>
  <si>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</si>
  <si>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</si>
  <si>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</si>
  <si>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</si>
  <si>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</si>
  <si>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</si>
  <si>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</si>
  <si>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</si>
  <si>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</si>
  <si>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</si>
  <si>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</si>
  <si>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</si>
  <si>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</si>
  <si>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</si>
  <si>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</si>
  <si>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</si>
  <si>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</si>
  <si>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</si>
  <si>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</si>
  <si>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</si>
  <si>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</si>
  <si>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</si>
  <si>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</si>
  <si>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</si>
  <si>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</si>
  <si>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</si>
  <si>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</si>
  <si>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</si>
  <si>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</si>
  <si>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</si>
  <si>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</si>
  <si>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</si>
  <si>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</si>
  <si>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</si>
  <si>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</si>
  <si>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</si>
  <si>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</si>
  <si>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</si>
  <si>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</si>
  <si>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</si>
  <si>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</si>
  <si>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</si>
  <si>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</si>
  <si>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</si>
  <si>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</si>
  <si>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</si>
  <si>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</si>
  <si>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</si>
  <si>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</si>
  <si>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</si>
  <si>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</si>
  <si>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</si>
  <si>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</si>
  <si>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</si>
  <si>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</si>
  <si>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</si>
  <si>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</si>
  <si>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</si>
  <si>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</si>
  <si>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</si>
  <si>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</si>
  <si>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</si>
  <si>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</si>
  <si>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</si>
  <si>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</si>
  <si>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</si>
  <si>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</si>
  <si>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</si>
  <si>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</si>
  <si>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</si>
  <si>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</si>
  <si>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</si>
  <si>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</si>
  <si>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</si>
  <si>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</si>
  <si>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</si>
  <si>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</si>
  <si>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</si>
  <si>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</si>
  <si>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</si>
  <si>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</si>
  <si>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</si>
  <si>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</si>
  <si>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</si>
  <si>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</si>
  <si>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</si>
  <si>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</si>
  <si>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</si>
  <si>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</si>
  <si>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</si>
  <si>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</si>
  <si>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</si>
  <si>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</si>
  <si>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</si>
  <si>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</si>
  <si>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</si>
  <si>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</si>
  <si>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</si>
  <si>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</si>
  <si>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</si>
  <si>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</si>
  <si>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</si>
  <si>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</si>
  <si>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</si>
  <si>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</si>
  <si>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</si>
  <si>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</si>
  <si>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</si>
  <si>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</si>
  <si>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</si>
  <si>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</si>
  <si>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</si>
  <si>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</si>
  <si>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</si>
  <si>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</si>
  <si>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</si>
  <si>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</si>
  <si>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</si>
  <si>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</si>
  <si>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</si>
  <si>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</si>
  <si>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</si>
  <si>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</si>
  <si>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</si>
  <si>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</si>
  <si>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</si>
  <si>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</si>
  <si>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</si>
  <si>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</si>
  <si>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</si>
  <si>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</si>
  <si>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</si>
  <si>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</si>
  <si>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</si>
  <si>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</si>
  <si>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</si>
  <si>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</si>
  <si>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</si>
  <si>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</si>
  <si>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</si>
  <si>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</si>
  <si>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</si>
  <si>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</si>
  <si>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</si>
  <si>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</si>
  <si>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</si>
  <si>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</si>
  <si>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</si>
  <si>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</si>
  <si>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</si>
  <si>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</si>
  <si>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</si>
  <si>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</si>
  <si>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</si>
  <si>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</si>
  <si>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</si>
  <si>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</si>
  <si>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</si>
  <si>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</si>
  <si>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</si>
  <si>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</si>
  <si>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</si>
  <si>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</si>
  <si>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</si>
  <si>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</si>
  <si>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</si>
  <si>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</si>
  <si>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</si>
  <si>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</si>
  <si>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</si>
  <si>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</si>
  <si>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</si>
  <si>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</si>
  <si>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</si>
  <si>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</si>
  <si>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</si>
  <si>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</si>
  <si>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</si>
  <si>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</si>
  <si>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</si>
  <si>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</si>
  <si>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</si>
  <si>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</si>
  <si>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</si>
  <si>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</si>
  <si>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</si>
  <si>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</si>
  <si>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</si>
  <si>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</si>
  <si>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</si>
  <si>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</si>
  <si>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</si>
  <si>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</si>
  <si>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</si>
  <si>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</si>
  <si>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</si>
  <si>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</si>
  <si>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</si>
  <si>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</si>
  <si>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</si>
  <si>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</si>
  <si>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</si>
  <si>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</si>
  <si>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</si>
  <si>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</si>
  <si>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</si>
  <si>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</si>
  <si>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</si>
  <si>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</si>
  <si>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</si>
  <si>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</si>
  <si>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</si>
  <si>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</si>
  <si>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</si>
  <si>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</si>
  <si>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</si>
  <si>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</si>
  <si>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</si>
  <si>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</si>
  <si>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</si>
  <si>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</si>
  <si>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</si>
  <si>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</si>
  <si>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</si>
  <si>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</si>
  <si>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</si>
  <si>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</si>
  <si>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</si>
  <si>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</si>
  <si>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</si>
  <si>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</si>
  <si>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</si>
  <si>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</si>
  <si>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</si>
  <si>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</si>
  <si>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</si>
  <si>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</si>
  <si>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</si>
  <si>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</si>
  <si>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</si>
  <si>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</si>
  <si>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</si>
  <si>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</si>
  <si>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</si>
  <si>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</si>
  <si>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</si>
  <si>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</si>
  <si>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</si>
  <si>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</si>
  <si>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</si>
  <si>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</si>
  <si>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</si>
  <si>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</si>
  <si>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</si>
  <si>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</si>
  <si>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</si>
  <si>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</si>
  <si>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</si>
  <si>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</si>
  <si>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</si>
  <si>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</si>
  <si>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</si>
  <si>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</si>
  <si>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</si>
  <si>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</si>
  <si>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</si>
  <si>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</si>
  <si>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</si>
  <si>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</si>
  <si>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</si>
  <si>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</si>
  <si>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</si>
  <si>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</si>
  <si>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</si>
  <si>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</si>
  <si>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</si>
  <si>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</si>
  <si>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</si>
  <si>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</si>
  <si>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</si>
  <si>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</si>
  <si>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</si>
  <si>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</si>
  <si>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</si>
  <si>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</si>
  <si>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</si>
  <si>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</si>
  <si>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</si>
  <si>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</si>
  <si>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</si>
  <si>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</si>
  <si>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</si>
  <si>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</si>
  <si>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</si>
  <si>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</si>
  <si>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</si>
  <si>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</si>
  <si>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</si>
  <si>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</si>
  <si>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</si>
  <si>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</si>
  <si>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</si>
  <si>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</si>
  <si>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</si>
  <si>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</si>
  <si>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</si>
  <si>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</si>
  <si>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</si>
  <si>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</si>
  <si>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</si>
  <si>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</si>
  <si>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</si>
  <si>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</si>
  <si>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</si>
  <si>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</si>
  <si>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</si>
  <si>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</si>
  <si>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</si>
  <si>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</si>
  <si>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</si>
  <si>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</si>
  <si>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</si>
  <si>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</si>
  <si>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</si>
  <si>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</si>
  <si>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</si>
  <si>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</si>
  <si>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</si>
  <si>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</si>
  <si>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</si>
  <si>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</si>
  <si>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</si>
  <si>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</si>
  <si>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</si>
  <si>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</si>
  <si>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</si>
  <si>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</si>
  <si>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</si>
  <si>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</si>
  <si>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</si>
  <si>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</si>
  <si>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</si>
  <si>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</si>
  <si>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</si>
  <si>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</si>
  <si>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</si>
  <si>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</si>
  <si>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</si>
  <si>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</si>
  <si>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</si>
  <si>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</si>
  <si>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</si>
  <si>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</si>
  <si>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</si>
  <si>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</si>
  <si>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</si>
  <si>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</si>
  <si>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</si>
  <si>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</si>
  <si>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</si>
  <si>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</si>
  <si>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</si>
  <si>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</si>
  <si>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</si>
  <si>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</si>
  <si>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</si>
  <si>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</si>
  <si>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</si>
  <si>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</si>
  <si>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</si>
  <si>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</si>
  <si>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</si>
  <si>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</si>
  <si>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</si>
  <si>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</si>
  <si>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</si>
  <si>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</si>
  <si>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</si>
  <si>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</si>
  <si>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</si>
  <si>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</si>
  <si>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</si>
  <si>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</si>
  <si>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</si>
  <si>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</si>
  <si>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</si>
  <si>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</si>
  <si>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</si>
  <si>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</si>
  <si>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</si>
  <si>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</si>
  <si>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</si>
  <si>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</si>
  <si>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</si>
  <si>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</si>
  <si>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</si>
  <si>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</si>
  <si>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</si>
  <si>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</si>
  <si>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</si>
  <si>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</si>
  <si>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</si>
  <si>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</si>
  <si>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</si>
  <si>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</si>
  <si>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</si>
  <si>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</si>
  <si>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</si>
  <si>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</si>
  <si>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</si>
  <si>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</si>
  <si>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</si>
  <si>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</si>
  <si>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</si>
  <si>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</si>
  <si>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</si>
  <si>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</si>
  <si>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</si>
  <si>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</si>
  <si>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</si>
  <si>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</si>
  <si>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</si>
  <si>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</si>
  <si>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</si>
  <si>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</si>
  <si>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</si>
  <si>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</si>
  <si>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</si>
  <si>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</si>
  <si>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</si>
  <si>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</si>
  <si>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</si>
  <si>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</si>
  <si>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</si>
  <si>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</si>
  <si>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</si>
  <si>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</si>
  <si>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</si>
  <si>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</si>
  <si>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</si>
  <si>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</si>
  <si>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</si>
  <si>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</si>
  <si>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</si>
  <si>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</si>
  <si>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</si>
  <si>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</si>
  <si>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</si>
  <si>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</si>
  <si>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</si>
  <si>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</si>
  <si>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</si>
  <si>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</si>
  <si>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</si>
  <si>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</si>
  <si>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</si>
  <si>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</si>
  <si>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</si>
  <si>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</si>
  <si>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</si>
  <si>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</si>
  <si>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</si>
  <si>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</si>
  <si>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</si>
  <si>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</si>
  <si>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</si>
  <si>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</si>
  <si>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</si>
  <si>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</si>
  <si>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</si>
  <si>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</si>
  <si>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</si>
  <si>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</si>
  <si>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</si>
  <si>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</si>
  <si>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</si>
  <si>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</si>
  <si>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</si>
  <si>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</si>
  <si>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</si>
  <si>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</si>
  <si>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</si>
  <si>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</si>
  <si>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</si>
  <si>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</si>
  <si>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</si>
  <si>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</si>
  <si>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</si>
  <si>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</si>
  <si>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</si>
  <si>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</si>
  <si>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</si>
  <si>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</si>
  <si>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</si>
  <si>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</si>
  <si>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</si>
  <si>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</si>
  <si>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</si>
  <si>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</si>
  <si>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</si>
  <si>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</si>
  <si>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</si>
  <si>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</si>
  <si>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</si>
  <si>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</si>
  <si>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</si>
  <si>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</si>
  <si>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</si>
  <si>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</si>
  <si>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</si>
  <si>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</si>
  <si>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</si>
  <si>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</si>
  <si>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</si>
  <si>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</si>
  <si>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</si>
  <si>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</si>
  <si>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</si>
  <si>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</si>
  <si>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</si>
  <si>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</si>
  <si>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</si>
  <si>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</si>
  <si>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</si>
  <si>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</si>
  <si>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</si>
  <si>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</si>
  <si>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</si>
  <si>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</si>
  <si>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</si>
  <si>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</si>
  <si>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</si>
  <si>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</si>
  <si>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</si>
  <si>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</si>
  <si>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</si>
  <si>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</si>
  <si>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</si>
  <si>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</si>
  <si>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</si>
  <si>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</si>
  <si>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</si>
  <si>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</si>
  <si>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</si>
  <si>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</si>
  <si>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</si>
  <si>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</si>
  <si>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</si>
  <si>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</si>
  <si>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</si>
  <si>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</si>
  <si>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</si>
  <si>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</si>
  <si>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</si>
  <si>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</si>
  <si>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</si>
  <si>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</si>
  <si>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</si>
  <si>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</si>
  <si>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</si>
  <si>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</si>
  <si>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</si>
  <si>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</si>
  <si>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</si>
  <si>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</si>
  <si>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</si>
  <si>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</si>
  <si>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</si>
  <si>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</si>
  <si>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</si>
  <si>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</si>
  <si>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</si>
  <si>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</si>
  <si>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</si>
  <si>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</si>
  <si>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</si>
  <si>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</si>
  <si>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</si>
  <si>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</si>
  <si>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</si>
  <si>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</si>
  <si>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</si>
  <si>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</si>
  <si>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</si>
  <si>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</si>
  <si>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</si>
  <si>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</si>
  <si>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</si>
  <si>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</si>
  <si>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</si>
  <si>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</si>
  <si>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</si>
  <si>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</si>
  <si>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</si>
  <si>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</si>
  <si>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</si>
  <si>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</si>
  <si>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</si>
  <si>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</si>
  <si>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</si>
  <si>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</si>
  <si>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</si>
  <si>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</si>
  <si>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</si>
  <si>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</si>
  <si>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</si>
  <si>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</si>
  <si>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</si>
  <si>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</si>
  <si>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</si>
  <si>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</si>
  <si>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</si>
  <si>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</si>
  <si>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</si>
  <si>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</si>
  <si>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</si>
  <si>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</si>
  <si>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</si>
  <si>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</si>
  <si>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</si>
  <si>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</si>
  <si>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</si>
  <si>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</si>
  <si>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</si>
  <si>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</si>
  <si>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</si>
  <si>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</si>
  <si>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</si>
  <si>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</si>
  <si>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</si>
  <si>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</si>
  <si>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</si>
  <si>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</si>
  <si>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</si>
  <si>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</si>
  <si>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</si>
  <si>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</si>
  <si>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</si>
  <si>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</si>
  <si>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</si>
  <si>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</si>
  <si>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</si>
  <si>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</si>
  <si>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</si>
  <si>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</si>
  <si>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</si>
  <si>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</si>
  <si>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</si>
  <si>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</si>
  <si>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</si>
  <si>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</si>
  <si>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</si>
  <si>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</si>
  <si>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</si>
  <si>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</si>
  <si>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</si>
  <si>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</si>
  <si>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</si>
  <si>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</si>
  <si>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</si>
  <si>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</si>
  <si>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</si>
  <si>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</si>
  <si>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</si>
  <si>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</si>
  <si>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</si>
  <si>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</si>
  <si>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</si>
  <si>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</si>
  <si>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</si>
  <si>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</si>
  <si>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</si>
  <si>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</si>
  <si>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</si>
  <si>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</si>
  <si>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</si>
  <si>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</si>
  <si>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</si>
  <si>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</si>
  <si>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</si>
  <si>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</si>
  <si>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</si>
  <si>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</si>
  <si>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</si>
  <si>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</si>
  <si>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</si>
  <si>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</si>
  <si>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</si>
  <si>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</si>
  <si>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</si>
  <si>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</si>
  <si>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</si>
  <si>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</si>
  <si>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</si>
  <si>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</si>
  <si>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</si>
  <si>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</si>
  <si>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</si>
  <si>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</si>
  <si>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</si>
  <si>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</si>
  <si>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</si>
  <si>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</si>
  <si>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</si>
  <si>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</si>
  <si>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</si>
  <si>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</si>
  <si>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</si>
  <si>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</si>
  <si>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</si>
  <si>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</si>
  <si>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</si>
  <si>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</si>
  <si>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</si>
  <si>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</si>
  <si>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</si>
  <si>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</si>
  <si>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</si>
  <si>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</si>
  <si>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</si>
  <si>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</si>
  <si>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</si>
  <si>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</si>
  <si>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</si>
  <si>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</si>
  <si>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</si>
  <si>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</si>
  <si>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</si>
  <si>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</si>
  <si>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</si>
  <si>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</si>
  <si>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</si>
  <si>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</si>
  <si>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</si>
  <si>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</si>
  <si>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</si>
  <si>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</si>
  <si>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</si>
  <si>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</si>
  <si>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</si>
  <si>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</si>
  <si>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</si>
  <si>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</si>
  <si>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</si>
  <si>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</si>
  <si>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</si>
  <si>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</si>
  <si>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</si>
  <si>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</si>
  <si>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</si>
  <si>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</si>
  <si>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</si>
  <si>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</si>
  <si>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</si>
  <si>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</si>
  <si>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</si>
  <si>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</si>
  <si>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</si>
  <si>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</si>
  <si>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</si>
  <si>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</si>
  <si>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</si>
  <si>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</si>
  <si>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</si>
  <si>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</si>
  <si>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</si>
  <si>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</si>
  <si>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</si>
  <si>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</si>
  <si>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</si>
  <si>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</si>
  <si>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</si>
  <si>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</si>
  <si>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</si>
  <si>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</si>
  <si>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</si>
  <si>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</si>
  <si>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</si>
  <si>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</si>
  <si>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</si>
  <si>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</si>
  <si>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</si>
  <si>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</si>
  <si>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</si>
  <si>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</si>
  <si>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</si>
  <si>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</si>
  <si>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</si>
  <si>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</si>
  <si>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</si>
  <si>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</si>
  <si>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</si>
  <si>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</si>
  <si>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</si>
  <si>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</si>
  <si>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</si>
  <si>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</si>
  <si>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</si>
  <si>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</si>
  <si>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</si>
  <si>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</si>
  <si>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</si>
  <si>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</si>
  <si>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</si>
  <si>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</si>
  <si>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</si>
  <si>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</si>
  <si>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</si>
  <si>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</si>
  <si>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</si>
  <si>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</si>
  <si>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</si>
  <si>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</si>
  <si>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</si>
  <si>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</si>
  <si>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</si>
  <si>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</si>
  <si>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</si>
  <si>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</si>
  <si>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</si>
  <si>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</si>
  <si>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</si>
  <si>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</si>
  <si>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</si>
  <si>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</si>
  <si>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</si>
  <si>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</si>
  <si>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</si>
  <si>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</si>
  <si>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</si>
  <si>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</si>
  <si>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</si>
  <si>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</si>
  <si>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</si>
  <si>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</si>
  <si>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</si>
  <si>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</si>
  <si>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</si>
  <si>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</si>
  <si>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</si>
  <si>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</si>
  <si>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</si>
  <si>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</si>
  <si>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</si>
  <si>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</si>
  <si>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</si>
  <si>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</si>
  <si>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</si>
  <si>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</si>
  <si>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</si>
  <si>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</si>
  <si>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</si>
  <si>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</si>
  <si>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</si>
  <si>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</si>
  <si>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</si>
  <si>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</si>
  <si>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</si>
  <si>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</si>
  <si>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</si>
  <si>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</si>
  <si>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</si>
  <si>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</si>
  <si>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</si>
  <si>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</si>
  <si>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</si>
  <si>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</si>
  <si>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</si>
  <si>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</si>
  <si>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</si>
  <si>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</si>
  <si>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</si>
  <si>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</si>
  <si>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</si>
  <si>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</si>
  <si>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</si>
  <si>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</si>
  <si>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</si>
  <si>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</si>
  <si>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</si>
  <si>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</si>
  <si>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</si>
  <si>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</si>
  <si>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</si>
  <si>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</si>
  <si>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</si>
  <si>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</si>
  <si>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</si>
  <si>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</si>
  <si>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</si>
  <si>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</si>
  <si>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</si>
  <si>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</si>
  <si>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</si>
  <si>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</si>
  <si>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</si>
  <si>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</si>
  <si>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</si>
  <si>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</si>
  <si>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</si>
  <si>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</si>
  <si>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</si>
  <si>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</si>
  <si>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</si>
  <si>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</si>
  <si>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</si>
  <si>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</si>
  <si>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</si>
  <si>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</si>
  <si>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</si>
  <si>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</si>
  <si>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</si>
  <si>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</si>
  <si>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</si>
  <si>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</si>
  <si>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</si>
  <si>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</si>
  <si>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</si>
  <si>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</si>
  <si>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</si>
  <si>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</si>
  <si>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</si>
  <si>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</si>
  <si>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</si>
  <si>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</si>
  <si>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</si>
  <si>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</si>
  <si>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</si>
  <si>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</si>
  <si>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</si>
  <si>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</si>
  <si>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</si>
  <si>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</si>
  <si>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</si>
  <si>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</si>
  <si>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</si>
  <si>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</si>
  <si>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</si>
  <si>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</si>
  <si>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</si>
  <si>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</si>
  <si>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</si>
  <si>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</si>
  <si>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</si>
  <si>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</si>
  <si>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</si>
  <si>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</si>
  <si>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</si>
  <si>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</si>
  <si>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</si>
  <si>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</si>
  <si>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</si>
  <si>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</si>
  <si>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</si>
  <si>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</si>
  <si>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</si>
  <si>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</si>
  <si>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</si>
  <si>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</si>
  <si>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</si>
  <si>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</si>
  <si>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</si>
  <si>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</si>
  <si>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</si>
  <si>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</si>
  <si>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</si>
  <si>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</si>
  <si>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</si>
  <si>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</si>
  <si>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</si>
  <si>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</si>
  <si>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</si>
  <si>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</si>
  <si>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</si>
  <si>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</si>
  <si>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</si>
  <si>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</si>
  <si>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</si>
  <si>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</si>
  <si>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</si>
  <si>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</si>
  <si>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</si>
  <si>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</si>
  <si>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</si>
  <si>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</si>
  <si>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</si>
  <si>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</si>
  <si>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</si>
  <si>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</si>
  <si>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</si>
  <si>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</si>
  <si>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</si>
  <si>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</si>
  <si>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</si>
  <si>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</si>
  <si>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</si>
  <si>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</si>
  <si>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</si>
  <si>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</si>
  <si>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</si>
  <si>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</si>
  <si>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</si>
  <si>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</si>
  <si>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</si>
  <si>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</si>
  <si>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</si>
  <si>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</si>
  <si>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</si>
  <si>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</si>
  <si>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</si>
  <si>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</si>
  <si>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</si>
  <si>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</si>
  <si>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</si>
  <si>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</si>
  <si>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</si>
  <si>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</si>
  <si>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</si>
  <si>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</si>
  <si>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</si>
  <si>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</si>
  <si>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</si>
  <si>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</si>
  <si>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</si>
  <si>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</si>
  <si>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</si>
  <si>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</si>
  <si>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</si>
  <si>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</si>
  <si>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</si>
  <si>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</si>
  <si>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</si>
  <si>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</si>
  <si>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</si>
  <si>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</si>
  <si>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</si>
  <si>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</si>
  <si>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</si>
  <si>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</si>
  <si>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</si>
  <si>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</si>
  <si>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</si>
  <si>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</si>
  <si>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</si>
  <si>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</si>
  <si>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</si>
  <si>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</si>
  <si>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</si>
  <si>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</si>
  <si>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</si>
  <si>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</si>
  <si>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</si>
  <si>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</si>
  <si>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</si>
  <si>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</si>
  <si>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</si>
  <si>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</si>
  <si>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</si>
  <si>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</si>
  <si>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</si>
  <si>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</si>
  <si>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</si>
  <si>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</si>
  <si>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</si>
  <si>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</si>
  <si>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</si>
  <si>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</si>
  <si>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</si>
  <si>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</si>
  <si>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</si>
  <si>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</si>
  <si>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</si>
  <si>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</si>
  <si>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</si>
  <si>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</si>
  <si>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</si>
  <si>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</si>
  <si>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</si>
  <si>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</si>
  <si>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</si>
  <si>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</si>
  <si>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</si>
  <si>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</si>
  <si>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</si>
  <si>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</si>
  <si>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</si>
  <si>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</si>
  <si>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</si>
  <si>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</si>
  <si>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</si>
  <si>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</si>
  <si>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</si>
  <si>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</si>
  <si>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</si>
  <si>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</si>
  <si>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</si>
  <si>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</si>
  <si>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</si>
  <si>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</si>
  <si>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</si>
  <si>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</si>
  <si>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</si>
  <si>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</si>
  <si>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</si>
  <si>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</si>
  <si>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</si>
  <si>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</si>
  <si>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</si>
  <si>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</si>
  <si>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</si>
  <si>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</si>
  <si>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</si>
  <si>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</si>
  <si>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</si>
  <si>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</si>
  <si>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</si>
  <si>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</si>
  <si>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</si>
  <si>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</si>
  <si>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</si>
  <si>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</si>
  <si>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</si>
  <si>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</si>
  <si>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</si>
  <si>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</si>
  <si>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</si>
  <si>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</si>
  <si>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</si>
  <si>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</si>
  <si>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</si>
  <si>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</si>
  <si>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</si>
  <si>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</si>
  <si>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</si>
  <si>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</si>
  <si>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</si>
  <si>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</si>
  <si>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</si>
  <si>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</si>
  <si>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</si>
  <si>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</si>
  <si>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</si>
  <si>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</si>
  <si>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</si>
  <si>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</si>
  <si>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</si>
  <si>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</si>
  <si>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</si>
  <si>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</si>
  <si>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</si>
  <si>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</si>
  <si>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</si>
  <si>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</si>
  <si>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</si>
  <si>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</si>
  <si>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</si>
  <si>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</si>
  <si>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</si>
  <si>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</si>
  <si>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</si>
  <si>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</si>
  <si>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</si>
  <si>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</si>
  <si>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</si>
  <si>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</si>
  <si>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</si>
  <si>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</si>
  <si>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</si>
  <si>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</si>
  <si>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</si>
  <si>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</si>
  <si>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</si>
  <si>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</si>
  <si>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</si>
  <si>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</si>
  <si>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</si>
  <si>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</si>
  <si>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</si>
  <si>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</si>
  <si>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</si>
  <si>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</si>
  <si>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</si>
  <si>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</si>
  <si>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</si>
  <si>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</si>
  <si>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</si>
  <si>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</si>
  <si>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</si>
  <si>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</si>
  <si>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</si>
  <si>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</si>
  <si>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</si>
  <si>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</si>
  <si>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</si>
  <si>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</si>
  <si>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</si>
  <si>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</si>
  <si>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</si>
  <si>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</si>
  <si>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</si>
  <si>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</si>
  <si>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</si>
  <si>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</si>
  <si>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</si>
  <si>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</si>
  <si>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</si>
  <si>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</si>
  <si>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</si>
  <si>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</si>
  <si>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</si>
  <si>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</si>
  <si>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</si>
  <si>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</si>
  <si>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</si>
  <si>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</si>
  <si>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</si>
  <si>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</si>
  <si>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</si>
  <si>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</si>
  <si>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</si>
  <si>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</si>
  <si>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</si>
  <si>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</si>
  <si>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</si>
  <si>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</si>
  <si>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</si>
  <si>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</si>
  <si>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</si>
  <si>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</si>
  <si>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</si>
  <si>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</si>
  <si>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</si>
  <si>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</si>
  <si>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</si>
  <si>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</si>
  <si>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</si>
  <si>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</si>
  <si>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</si>
  <si>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</si>
  <si>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</si>
  <si>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</si>
  <si>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</si>
  <si>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</si>
  <si>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</si>
  <si>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</si>
  <si>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</si>
  <si>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</si>
  <si>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</si>
  <si>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</si>
  <si>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</si>
  <si>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</si>
  <si>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</si>
  <si>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</si>
  <si>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</si>
  <si>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</si>
  <si>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</si>
  <si>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</si>
  <si>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</si>
  <si>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</si>
  <si>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</si>
  <si>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</si>
  <si>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</si>
  <si>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</si>
  <si>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</si>
  <si>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</si>
  <si>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</si>
  <si>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</si>
  <si>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</si>
  <si>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</si>
  <si>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</si>
  <si>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</si>
  <si>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</si>
  <si>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</si>
  <si>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</si>
  <si>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</si>
  <si>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</si>
  <si>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</si>
  <si>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</si>
  <si>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</si>
  <si>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</si>
  <si>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</si>
  <si>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</si>
  <si>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</si>
  <si>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</si>
  <si>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</si>
  <si>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</si>
  <si>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</si>
  <si>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</si>
  <si>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</si>
  <si>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</si>
  <si>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</si>
  <si>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</si>
  <si>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</si>
  <si>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</si>
  <si>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</si>
  <si>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</si>
  <si>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</si>
  <si>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</si>
  <si>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</si>
  <si>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</si>
  <si>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</si>
  <si>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</si>
  <si>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</si>
  <si>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</si>
  <si>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</si>
  <si>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</si>
  <si>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</si>
  <si>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</si>
  <si>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</si>
  <si>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</si>
  <si>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</si>
  <si>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</si>
  <si>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</si>
  <si>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</si>
  <si>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</si>
  <si>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</si>
  <si>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</si>
  <si>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</si>
  <si>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</si>
  <si>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</si>
  <si>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</si>
  <si>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</si>
  <si>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</si>
  <si>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</si>
  <si>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</si>
  <si>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</si>
  <si>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</si>
  <si>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</si>
  <si>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</si>
  <si>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</si>
  <si>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</si>
  <si>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</si>
  <si>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</si>
  <si>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</si>
  <si>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</si>
  <si>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</si>
  <si>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</si>
  <si>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</si>
  <si>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</si>
  <si>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</si>
  <si>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</si>
  <si>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</si>
  <si>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</si>
  <si>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</si>
  <si>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</si>
  <si>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</si>
  <si>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</si>
  <si>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</si>
  <si>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</si>
  <si>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</si>
  <si>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</si>
  <si>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</si>
  <si>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</si>
  <si>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</si>
  <si>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</si>
  <si>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</si>
  <si>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</si>
  <si>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</si>
  <si>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</si>
  <si>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</si>
  <si>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</si>
  <si>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</si>
  <si>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</si>
  <si>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</si>
  <si>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</si>
  <si>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</si>
  <si>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</si>
  <si>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</si>
  <si>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</si>
  <si>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</si>
  <si>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</si>
  <si>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</si>
  <si>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</si>
  <si>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</si>
  <si>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</si>
  <si>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</si>
  <si>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</si>
  <si>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</si>
  <si>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</si>
  <si>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</si>
  <si>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</si>
  <si>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</si>
  <si>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</si>
  <si>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</si>
  <si>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</si>
  <si>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</si>
  <si>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</si>
  <si>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</si>
  <si>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</si>
  <si>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</si>
  <si>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</si>
  <si>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</si>
  <si>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</si>
  <si>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</si>
  <si>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</si>
  <si>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</si>
  <si>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</si>
  <si>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</si>
  <si>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</si>
  <si>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</si>
  <si>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</si>
  <si>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</si>
  <si>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</si>
  <si>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</si>
  <si>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</si>
  <si>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</si>
  <si>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</si>
  <si>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</si>
  <si>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</si>
  <si>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</si>
  <si>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</si>
  <si>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</si>
  <si>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</si>
  <si>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</si>
  <si>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</si>
  <si>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</si>
  <si>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</si>
  <si>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</si>
  <si>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</si>
  <si>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</si>
  <si>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</si>
  <si>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</si>
  <si>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</si>
  <si>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</si>
  <si>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</si>
  <si>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</si>
  <si>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</si>
  <si>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</si>
  <si>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</si>
  <si>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</si>
  <si>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</si>
  <si>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</si>
  <si>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</si>
  <si>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</si>
  <si>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</si>
  <si>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</si>
  <si>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</si>
  <si>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</si>
  <si>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</si>
  <si>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</si>
  <si>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</si>
  <si>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</si>
  <si>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</si>
  <si>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</si>
  <si>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</si>
  <si>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</si>
  <si>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</si>
  <si>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</si>
  <si>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</si>
  <si>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</si>
  <si>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</si>
  <si>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</si>
  <si>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</si>
  <si>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</si>
  <si>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</si>
  <si>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</si>
  <si>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</si>
  <si>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</si>
  <si>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</si>
  <si>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</si>
  <si>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</si>
  <si>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</si>
  <si>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</si>
  <si>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</si>
  <si>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</si>
  <si>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</si>
  <si>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</si>
  <si>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</si>
  <si>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</si>
  <si>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</si>
  <si>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</si>
  <si>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</si>
  <si>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</si>
  <si>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</si>
  <si>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</si>
  <si>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</si>
  <si>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</si>
  <si>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</si>
  <si>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</si>
  <si>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</si>
  <si>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</si>
  <si>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</si>
  <si>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</si>
  <si>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</si>
  <si>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</si>
  <si>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</si>
  <si>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</si>
  <si>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</si>
  <si>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</si>
  <si>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</si>
  <si>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</si>
  <si>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</si>
  <si>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</si>
  <si>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</si>
  <si>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</si>
  <si>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</si>
  <si>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</si>
  <si>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</si>
  <si>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</si>
  <si>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</si>
  <si>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</si>
  <si>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</si>
  <si>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</si>
  <si>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</si>
  <si>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</si>
  <si>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</si>
  <si>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</si>
  <si>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</si>
  <si>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</si>
  <si>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</si>
  <si>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</si>
  <si>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</si>
  <si>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</si>
  <si>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</si>
  <si>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</si>
  <si>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</si>
  <si>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</si>
  <si>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</si>
  <si>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</si>
  <si>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</si>
  <si>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</si>
  <si>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</si>
  <si>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</si>
  <si>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</si>
  <si>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</si>
  <si>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</si>
  <si>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</si>
  <si>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</si>
  <si>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</si>
  <si>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</si>
  <si>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</si>
  <si>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</si>
  <si>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</si>
  <si>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</si>
  <si>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</si>
  <si>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</si>
  <si>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</si>
  <si>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</si>
  <si>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</si>
  <si>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</si>
  <si>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</si>
  <si>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</si>
  <si>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</si>
  <si>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</si>
  <si>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</si>
  <si>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</si>
  <si>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</si>
  <si>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</si>
  <si>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</si>
  <si>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</si>
  <si>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</si>
  <si>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</si>
  <si>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</si>
  <si>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</si>
  <si>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</si>
  <si>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</si>
  <si>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</si>
  <si>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</si>
  <si>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</si>
  <si>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</si>
  <si>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</si>
  <si>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</si>
  <si>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</si>
  <si>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</si>
  <si>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</si>
  <si>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</si>
  <si>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</si>
  <si>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</si>
  <si>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</si>
  <si>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</si>
  <si>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</si>
  <si>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</si>
  <si>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</si>
  <si>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</si>
  <si>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</si>
  <si>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</si>
  <si>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</si>
  <si>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</si>
  <si>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</si>
  <si>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</si>
  <si>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</si>
  <si>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</si>
  <si>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</si>
  <si>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</si>
  <si>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</si>
  <si>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</si>
  <si>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</si>
  <si>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</si>
  <si>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</si>
  <si>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</si>
  <si>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</si>
  <si>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</si>
  <si>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</si>
  <si>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</si>
  <si>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</si>
  <si>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</si>
  <si>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</si>
  <si>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</si>
  <si>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</si>
  <si>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</si>
  <si>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</si>
  <si>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</si>
  <si>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</si>
  <si>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</si>
  <si>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</si>
  <si>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</si>
  <si>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</si>
  <si>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</si>
  <si>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</si>
  <si>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</si>
  <si>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</si>
  <si>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</si>
  <si>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</si>
  <si>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</si>
  <si>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</si>
  <si>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</si>
  <si>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</si>
  <si>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</si>
  <si>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</si>
  <si>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</si>
  <si>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</si>
  <si>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</si>
  <si>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</si>
  <si>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</si>
  <si>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</si>
  <si>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</si>
  <si>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</si>
  <si>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</si>
  <si>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</si>
  <si>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</si>
  <si>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</si>
  <si>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</si>
  <si>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</si>
  <si>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</si>
  <si>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</si>
  <si>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</si>
  <si>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</si>
  <si>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</si>
  <si>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</si>
  <si>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</si>
  <si>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</si>
  <si>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</si>
  <si>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</si>
  <si>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</si>
  <si>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</si>
  <si>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</si>
  <si>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</si>
  <si>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</si>
  <si>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</si>
  <si>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</si>
  <si>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</si>
  <si>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</si>
  <si>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</si>
  <si>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</si>
  <si>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</si>
  <si>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</si>
  <si>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</si>
  <si>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</si>
  <si>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</si>
  <si>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</si>
  <si>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</si>
  <si>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</si>
  <si>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</si>
  <si>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</si>
  <si>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</si>
  <si>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</si>
  <si>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</si>
  <si>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</si>
  <si>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</si>
  <si>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</si>
  <si>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</si>
  <si>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</si>
  <si>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</si>
  <si>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</si>
  <si>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</si>
  <si>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</si>
  <si>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</si>
  <si>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</si>
  <si>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</si>
  <si>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</si>
  <si>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</si>
  <si>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</si>
  <si>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</si>
  <si>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</si>
  <si>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</si>
  <si>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</si>
  <si>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</si>
  <si>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</si>
  <si>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</si>
  <si>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</si>
  <si>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</si>
  <si>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</si>
  <si>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</si>
  <si>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</si>
  <si>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</si>
  <si>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</si>
  <si>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</si>
  <si>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</si>
  <si>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</si>
  <si>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</si>
  <si>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</si>
  <si>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</si>
  <si>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</si>
  <si>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</si>
  <si>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</si>
  <si>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</si>
  <si>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</si>
  <si>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</si>
  <si>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</si>
  <si>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</si>
  <si>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</si>
  <si>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</si>
  <si>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</si>
  <si>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</si>
  <si>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</si>
  <si>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</si>
  <si>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</si>
  <si>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</si>
  <si>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</si>
  <si>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</si>
  <si>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</si>
  <si>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</si>
  <si>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</si>
  <si>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</si>
  <si>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</si>
  <si>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</si>
  <si>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</si>
  <si>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</si>
  <si>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</si>
  <si>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</si>
  <si>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</si>
  <si>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</si>
  <si>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</si>
  <si>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</si>
  <si>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</si>
  <si>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</si>
  <si>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</si>
  <si>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</si>
  <si>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</si>
  <si>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</si>
  <si>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</si>
  <si>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</si>
  <si>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</si>
  <si>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</si>
  <si>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</si>
  <si>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</si>
  <si>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</si>
  <si>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</si>
  <si>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</si>
  <si>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</si>
  <si>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</si>
  <si>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</si>
  <si>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</si>
  <si>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</si>
  <si>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</si>
  <si>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</si>
  <si>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</si>
  <si>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</si>
  <si>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</si>
  <si>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</si>
  <si>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</si>
  <si>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</si>
  <si>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</si>
  <si>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</si>
  <si>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</si>
  <si>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</si>
  <si>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</si>
  <si>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</si>
  <si>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</si>
  <si>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</si>
  <si>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</si>
  <si>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</si>
  <si>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</si>
  <si>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</si>
  <si>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</si>
  <si>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</si>
  <si>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</si>
  <si>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</si>
  <si>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</si>
  <si>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</si>
  <si>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</si>
  <si>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</si>
  <si>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</si>
  <si>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</si>
  <si>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</si>
  <si>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</si>
  <si>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</si>
  <si>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</si>
  <si>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</si>
  <si>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</si>
  <si>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</si>
  <si>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</si>
  <si>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</si>
  <si>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</si>
  <si>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</si>
  <si>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</si>
  <si>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</si>
  <si>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</si>
  <si>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</si>
  <si>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</si>
  <si>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</si>
  <si>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</si>
  <si>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</si>
  <si>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</si>
  <si>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</si>
  <si>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</si>
  <si>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</si>
  <si>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</si>
  <si>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</si>
  <si>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</si>
  <si>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</si>
  <si>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</si>
  <si>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</si>
  <si>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</si>
  <si>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</si>
  <si>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</si>
  <si>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</si>
  <si>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</si>
  <si>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</si>
  <si>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</si>
  <si>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</si>
  <si>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</si>
  <si>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</si>
  <si>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</si>
  <si>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</si>
  <si>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</si>
  <si>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</si>
  <si>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</si>
  <si>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</si>
  <si>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</si>
  <si>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</si>
  <si>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</si>
  <si>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</si>
  <si>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</si>
  <si>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</si>
  <si>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</si>
  <si>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</si>
  <si>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</si>
  <si>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</si>
  <si>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</si>
  <si>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</si>
  <si>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</si>
  <si>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</si>
  <si>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</si>
  <si>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</si>
  <si>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</si>
  <si>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</si>
  <si>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</si>
  <si>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</si>
  <si>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</si>
  <si>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</si>
  <si>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</si>
  <si>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</si>
  <si>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</si>
  <si>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</si>
  <si>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</si>
  <si>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</si>
  <si>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</si>
  <si>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</si>
  <si>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</si>
  <si>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</si>
  <si>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</si>
  <si>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</si>
  <si>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</si>
  <si>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</si>
  <si>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</si>
  <si>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</si>
  <si>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</si>
  <si>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</si>
  <si>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</si>
  <si>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</si>
  <si>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</si>
  <si>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</si>
  <si>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</si>
  <si>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</si>
  <si>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</si>
  <si>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</si>
  <si>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</si>
  <si>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</si>
  <si>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</si>
  <si>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</si>
  <si>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</si>
  <si>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</si>
  <si>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</si>
  <si>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</si>
  <si>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</si>
  <si>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</si>
  <si>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</si>
  <si>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</si>
  <si>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</si>
  <si>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</si>
  <si>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</si>
  <si>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</si>
  <si>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</si>
  <si>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</si>
  <si>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</si>
  <si>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</si>
  <si>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</si>
  <si>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</si>
  <si>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</si>
  <si>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</si>
  <si>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</si>
  <si>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</si>
  <si>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</si>
  <si>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</si>
  <si>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</si>
  <si>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</si>
  <si>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</si>
  <si>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</si>
  <si>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</si>
  <si>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</si>
  <si>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</si>
  <si>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</si>
  <si>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</si>
  <si>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</si>
  <si>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</si>
  <si>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</si>
  <si>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</si>
  <si>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</si>
  <si>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</si>
  <si>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</si>
  <si>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</si>
  <si>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</si>
  <si>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</si>
  <si>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</si>
  <si>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</si>
  <si>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</si>
  <si>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</si>
  <si>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</si>
  <si>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</si>
  <si>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</si>
  <si>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</si>
  <si>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</si>
  <si>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</si>
  <si>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</si>
  <si>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</si>
  <si>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</si>
  <si>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</si>
  <si>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</si>
  <si>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</si>
  <si>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</si>
  <si>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</si>
  <si>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</si>
  <si>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</si>
  <si>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</si>
  <si>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</si>
  <si>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</si>
  <si>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</si>
  <si>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</si>
  <si>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</si>
  <si>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</si>
  <si>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</si>
  <si>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</si>
  <si>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</si>
  <si>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</si>
  <si>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</si>
  <si>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</si>
  <si>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</si>
  <si>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</si>
  <si>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</si>
  <si>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</si>
  <si>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</si>
  <si>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</si>
  <si>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</si>
  <si>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</si>
  <si>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</si>
  <si>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</si>
  <si>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</si>
  <si>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</si>
  <si>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</si>
  <si>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</si>
  <si>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</si>
  <si>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</si>
  <si>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</si>
  <si>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</si>
  <si>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</si>
  <si>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</si>
  <si>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</si>
  <si>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</si>
  <si>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</si>
  <si>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</si>
  <si>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</si>
  <si>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</si>
  <si>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</si>
  <si>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</si>
  <si>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</si>
  <si>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</si>
  <si>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</si>
  <si>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</si>
  <si>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</si>
  <si>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</si>
  <si>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</si>
  <si>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</si>
  <si>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</si>
  <si>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</si>
  <si>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</si>
  <si>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</si>
  <si>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</si>
  <si>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</si>
  <si>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</si>
  <si>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</si>
  <si>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</si>
  <si>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</si>
  <si>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</si>
  <si>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</si>
  <si>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</si>
  <si>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</si>
  <si>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</si>
  <si>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</si>
  <si>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</si>
  <si>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</si>
  <si>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</si>
  <si>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</si>
  <si>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</si>
  <si>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</si>
  <si>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</si>
  <si>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</si>
  <si>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</si>
  <si>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</si>
  <si>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</si>
  <si>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</si>
  <si>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</si>
  <si>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</si>
  <si>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</si>
  <si>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</si>
  <si>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</si>
  <si>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</si>
  <si>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</si>
  <si>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</si>
  <si>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</si>
  <si>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</si>
  <si>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</si>
  <si>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</si>
  <si>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</si>
  <si>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</si>
  <si>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</si>
  <si>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</si>
  <si>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</si>
  <si>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</si>
  <si>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</si>
  <si>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</si>
  <si>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</si>
  <si>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</si>
  <si>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</si>
  <si>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</si>
  <si>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</si>
  <si>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</si>
  <si>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</si>
  <si>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</si>
  <si>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</si>
  <si>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</si>
  <si>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</si>
  <si>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</si>
  <si>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</si>
  <si>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</si>
  <si>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</si>
  <si>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</si>
  <si>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</si>
  <si>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</si>
  <si>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</si>
  <si>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</si>
  <si>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</si>
  <si>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</si>
  <si>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</si>
  <si>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</si>
  <si>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</si>
  <si>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</si>
  <si>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</si>
  <si>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</si>
  <si>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</si>
  <si>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</si>
  <si>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</si>
  <si>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</si>
  <si>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</si>
  <si>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</si>
  <si>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</si>
  <si>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</si>
  <si>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</si>
  <si>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</si>
  <si>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</si>
  <si>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</si>
  <si>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</si>
  <si>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</si>
  <si>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</si>
  <si>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</si>
  <si>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</si>
  <si>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</si>
  <si>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</si>
  <si>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</si>
  <si>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</si>
  <si>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</si>
  <si>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</si>
  <si>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</si>
  <si>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</si>
  <si>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</si>
  <si>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</si>
  <si>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</si>
  <si>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</si>
  <si>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</si>
  <si>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</si>
  <si>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</si>
  <si>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</si>
  <si>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</si>
  <si>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</si>
  <si>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</si>
  <si>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</si>
  <si>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</si>
  <si>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</si>
  <si>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</si>
  <si>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</si>
  <si>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</si>
  <si>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</si>
  <si>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</si>
  <si>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</si>
  <si>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</si>
  <si>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</si>
  <si>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</si>
  <si>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</si>
  <si>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</si>
  <si>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</si>
  <si>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</si>
  <si>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</si>
  <si>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</si>
  <si>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</si>
  <si>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</si>
  <si>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</si>
  <si>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</si>
  <si>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</si>
  <si>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</si>
  <si>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</si>
  <si>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</si>
  <si>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</si>
  <si>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</si>
  <si>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</si>
  <si>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</si>
  <si>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</si>
  <si>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</si>
  <si>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</si>
  <si>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</si>
  <si>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</si>
  <si>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</si>
  <si>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</si>
  <si>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</si>
  <si>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</si>
  <si>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</si>
  <si>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</si>
  <si>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</si>
  <si>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</si>
  <si>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</si>
  <si>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</si>
  <si>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</si>
  <si>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</si>
  <si>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</si>
  <si>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</si>
  <si>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</si>
  <si>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</si>
  <si>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</si>
  <si>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</si>
  <si>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</si>
  <si>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</si>
  <si>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</si>
  <si>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</si>
  <si>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</si>
  <si>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</si>
  <si>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</si>
  <si>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</si>
  <si>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</si>
  <si>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</si>
  <si>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</si>
  <si>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</si>
  <si>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</si>
  <si>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</si>
  <si>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</si>
  <si>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</si>
  <si>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</si>
  <si>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</si>
  <si>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</si>
  <si>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</si>
  <si>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</si>
  <si>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</si>
  <si>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</si>
  <si>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</si>
  <si>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</si>
  <si>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</si>
  <si>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</si>
  <si>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</si>
  <si>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</si>
  <si>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</si>
  <si>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</si>
  <si>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</si>
  <si>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</si>
  <si>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</si>
  <si>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</si>
  <si>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</si>
  <si>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</si>
  <si>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</si>
  <si>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</si>
  <si>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</si>
  <si>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</si>
  <si>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</si>
  <si>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</si>
  <si>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</si>
  <si>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</si>
  <si>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</si>
  <si>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</si>
  <si>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</si>
  <si>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</si>
  <si>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</si>
  <si>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</si>
  <si>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</si>
  <si>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</si>
  <si>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</si>
  <si>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</si>
  <si>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</si>
  <si>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</si>
  <si>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</si>
  <si>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</si>
  <si>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</si>
  <si>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</si>
  <si>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</si>
  <si>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</si>
  <si>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</si>
  <si>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</si>
  <si>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</si>
  <si>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</si>
  <si>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</si>
  <si>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</si>
  <si>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</si>
  <si>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</si>
  <si>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</si>
  <si>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</si>
  <si>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</si>
  <si>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</si>
  <si>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</si>
  <si>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</si>
  <si>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</si>
  <si>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</si>
  <si>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</si>
  <si>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</si>
  <si>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</si>
  <si>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</si>
  <si>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</si>
  <si>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</si>
  <si>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</si>
  <si>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</si>
  <si>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</si>
  <si>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</si>
  <si>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</si>
  <si>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</si>
  <si>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</si>
  <si>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</si>
  <si>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</si>
  <si>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</si>
  <si>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</si>
  <si>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</si>
  <si>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</si>
  <si>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</si>
  <si>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</si>
  <si>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</si>
  <si>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</si>
  <si>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</si>
  <si>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</si>
  <si>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</si>
  <si>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</si>
  <si>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</si>
  <si>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</si>
  <si>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</si>
  <si>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</si>
  <si>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</si>
  <si>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</si>
  <si>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</si>
  <si>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</si>
  <si>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</si>
  <si>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</si>
  <si>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</si>
  <si>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</si>
  <si>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</si>
  <si>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</si>
  <si>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</si>
  <si>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</si>
  <si>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</si>
  <si>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</si>
  <si>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</si>
  <si>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</si>
  <si>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</si>
  <si>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</si>
  <si>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</si>
  <si>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</si>
  <si>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</si>
  <si>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</si>
  <si>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</si>
  <si>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</si>
  <si>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</si>
  <si>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</si>
  <si>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</si>
  <si>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</si>
  <si>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</si>
  <si>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</si>
  <si>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</si>
  <si>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</si>
  <si>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</si>
  <si>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</si>
  <si>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</si>
  <si>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</si>
  <si>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</si>
  <si>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</si>
  <si>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</si>
  <si>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</si>
  <si>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</si>
  <si>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</si>
  <si>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</si>
  <si>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</si>
  <si>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</si>
  <si>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</si>
  <si>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</si>
  <si>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</si>
  <si>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</si>
  <si>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</si>
  <si>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</si>
  <si>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</si>
  <si>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</si>
  <si>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</si>
  <si>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</si>
  <si>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</si>
  <si>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</si>
  <si>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</si>
  <si>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</si>
  <si>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</si>
  <si>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</si>
  <si>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</si>
  <si>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</si>
  <si>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</si>
  <si>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</si>
  <si>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</si>
  <si>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</si>
  <si>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</si>
  <si>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</si>
  <si>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</si>
  <si>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</si>
  <si>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</si>
  <si>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</si>
  <si>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</si>
  <si>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</si>
  <si>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</si>
  <si>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</si>
  <si>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</si>
  <si>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</si>
  <si>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</si>
  <si>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</si>
  <si>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</si>
  <si>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</si>
  <si>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</si>
  <si>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</si>
  <si>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</si>
  <si>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</si>
  <si>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</si>
  <si>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</si>
  <si>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</si>
  <si>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</si>
  <si>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</si>
  <si>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</si>
  <si>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</si>
  <si>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</si>
  <si>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</si>
  <si>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</si>
  <si>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</si>
  <si>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</si>
  <si>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</si>
  <si>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</si>
  <si>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</si>
  <si>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</si>
  <si>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</si>
  <si>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</si>
  <si>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</si>
  <si>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</si>
  <si>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</si>
  <si>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</si>
  <si>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</si>
  <si>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</si>
  <si>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</si>
  <si>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</si>
  <si>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</si>
  <si>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</si>
  <si>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</si>
  <si>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</si>
  <si>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</si>
  <si>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</si>
  <si>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</si>
  <si>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</si>
  <si>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</si>
  <si>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</si>
  <si>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</si>
  <si>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</si>
  <si>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</si>
  <si>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</si>
  <si>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</si>
  <si>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</si>
  <si>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</si>
  <si>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</si>
  <si>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</si>
  <si>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</si>
  <si>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</si>
  <si>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</si>
  <si>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</si>
  <si>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</si>
  <si>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</si>
  <si>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</si>
  <si>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</si>
  <si>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</si>
  <si>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</si>
  <si>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</si>
  <si>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</si>
  <si>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</si>
  <si>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</si>
  <si>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</si>
  <si>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</si>
  <si>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</si>
  <si>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</si>
  <si>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</si>
  <si>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</si>
  <si>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</si>
  <si>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</si>
  <si>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</si>
  <si>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</si>
  <si>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</si>
  <si>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</si>
  <si>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</si>
  <si>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</si>
  <si>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</si>
  <si>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</si>
  <si>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</si>
  <si>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</si>
  <si>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</si>
  <si>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</si>
  <si>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</si>
  <si>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</si>
  <si>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</si>
  <si>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</si>
  <si>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</si>
  <si>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</si>
  <si>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</si>
  <si>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</si>
  <si>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</si>
  <si>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</si>
  <si>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</si>
  <si>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</si>
  <si>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</si>
  <si>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</si>
  <si>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</si>
  <si>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</si>
  <si>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</si>
  <si>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</si>
  <si>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</si>
  <si>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</si>
  <si>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</si>
  <si>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</si>
  <si>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</si>
  <si>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</si>
  <si>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</si>
  <si>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</si>
  <si>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</si>
  <si>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</si>
  <si>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</si>
  <si>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</si>
  <si>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</si>
  <si>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</si>
  <si>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</si>
  <si>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</si>
  <si>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</si>
  <si>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</si>
  <si>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</si>
  <si>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</si>
  <si>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</si>
  <si>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</si>
  <si>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</si>
  <si>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</si>
  <si>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</si>
  <si>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</si>
  <si>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</si>
  <si>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</si>
  <si>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</si>
  <si>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</si>
  <si>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</si>
  <si>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</si>
  <si>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</si>
  <si>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</si>
  <si>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</si>
  <si>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</si>
  <si>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</si>
  <si>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</si>
  <si>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</si>
  <si>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</si>
  <si>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</si>
  <si>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</si>
  <si>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</si>
  <si>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</si>
  <si>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</si>
  <si>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</si>
  <si>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</si>
  <si>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</si>
  <si>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</si>
  <si>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</si>
  <si>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</si>
  <si>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</si>
  <si>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</si>
  <si>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</si>
  <si>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</si>
  <si>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</si>
  <si>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</si>
  <si>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</si>
  <si>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</si>
  <si>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</si>
  <si>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</si>
  <si>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</si>
  <si>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</si>
  <si>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</si>
  <si>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</si>
  <si>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</si>
  <si>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</si>
  <si>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</si>
  <si>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</si>
  <si>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</si>
  <si>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</si>
  <si>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</si>
  <si>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</si>
  <si>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</si>
  <si>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</si>
  <si>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</si>
  <si>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</si>
  <si>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</si>
  <si>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</si>
  <si>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</si>
  <si>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</si>
  <si>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</si>
  <si>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</si>
  <si>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</si>
  <si>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</si>
  <si>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</si>
  <si>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</si>
  <si>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</si>
  <si>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</si>
  <si>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</si>
  <si>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</si>
  <si>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</si>
  <si>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</si>
  <si>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</si>
  <si>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</si>
  <si>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</si>
  <si>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</si>
  <si>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</si>
  <si>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</si>
  <si>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</si>
  <si>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</si>
  <si>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</si>
  <si>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</si>
  <si>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</si>
  <si>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</si>
  <si>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</si>
  <si>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</si>
  <si>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</si>
  <si>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</si>
  <si>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</si>
  <si>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</si>
  <si>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</si>
  <si>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</si>
  <si>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</si>
  <si>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</si>
  <si>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</si>
  <si>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</si>
  <si>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</si>
  <si>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</si>
  <si>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</si>
  <si>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</si>
  <si>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</si>
  <si>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</si>
  <si>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</si>
  <si>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</si>
  <si>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</si>
  <si>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</si>
  <si>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</si>
  <si>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</si>
  <si>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</si>
  <si>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</si>
  <si>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</si>
  <si>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</si>
  <si>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</si>
  <si>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</si>
  <si>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</si>
  <si>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</si>
  <si>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</si>
  <si>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</si>
  <si>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</si>
  <si>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</si>
  <si>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</si>
  <si>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</si>
  <si>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</si>
  <si>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</si>
  <si>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</si>
  <si>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</si>
  <si>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</si>
  <si>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</si>
  <si>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</si>
  <si>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</si>
  <si>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</si>
  <si>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</si>
  <si>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</si>
  <si>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</si>
  <si>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</si>
  <si>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</si>
  <si>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</si>
  <si>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</si>
  <si>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</si>
  <si>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</si>
  <si>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</si>
  <si>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</si>
  <si>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</si>
  <si>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</si>
  <si>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</si>
  <si>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</si>
  <si>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</si>
  <si>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</si>
  <si>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</si>
  <si>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</si>
  <si>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</si>
  <si>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</si>
  <si>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</si>
  <si>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</si>
  <si>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</si>
  <si>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</si>
  <si>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</si>
  <si>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</si>
  <si>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</si>
  <si>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</si>
  <si>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</si>
  <si>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</si>
  <si>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</si>
  <si>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</si>
  <si>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</si>
  <si>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</si>
  <si>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</si>
  <si>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</si>
  <si>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</si>
  <si>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</si>
  <si>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</si>
  <si>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</si>
  <si>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</si>
  <si>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</si>
  <si>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</si>
  <si>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</si>
  <si>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</si>
  <si>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</si>
  <si>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</si>
  <si>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</si>
  <si>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</si>
  <si>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</si>
  <si>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</si>
  <si>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</si>
  <si>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</si>
  <si>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</si>
  <si>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</si>
  <si>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</si>
  <si>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</si>
  <si>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</si>
  <si>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</si>
  <si>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</si>
  <si>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</si>
  <si>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</si>
  <si>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</si>
  <si>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</si>
  <si>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</si>
  <si>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</si>
  <si>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</si>
  <si>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</si>
  <si>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</si>
  <si>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</si>
  <si>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</si>
  <si>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</si>
  <si>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</si>
  <si>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</si>
  <si>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</si>
  <si>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</si>
  <si>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</si>
  <si>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</si>
  <si>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</si>
  <si>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</si>
  <si>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</si>
  <si>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</si>
  <si>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</si>
  <si>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</si>
  <si>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</si>
  <si>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</si>
  <si>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</si>
  <si>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</si>
  <si>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</si>
  <si>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</si>
  <si>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</si>
  <si>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</si>
  <si>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</si>
  <si>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</si>
  <si>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</si>
  <si>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</si>
  <si>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</si>
  <si>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</si>
  <si>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</si>
  <si>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</si>
  <si>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</si>
  <si>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</si>
  <si>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</si>
  <si>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</si>
  <si>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</si>
  <si>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</si>
  <si>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</si>
  <si>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</si>
  <si>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</si>
  <si>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</si>
  <si>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</si>
  <si>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</si>
  <si>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</si>
  <si>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</si>
  <si>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</si>
  <si>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</si>
  <si>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</si>
  <si>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</si>
  <si>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</si>
  <si>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</si>
  <si>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</si>
  <si>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</si>
  <si>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</si>
  <si>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</si>
  <si>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</si>
  <si>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</si>
  <si>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</si>
  <si>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</si>
  <si>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</si>
  <si>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</si>
  <si>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</si>
  <si>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</si>
  <si>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</si>
  <si>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</si>
  <si>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</si>
  <si>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</si>
  <si>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</si>
  <si>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</si>
  <si>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</si>
  <si>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</si>
  <si>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</si>
  <si>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</si>
  <si>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</si>
  <si>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</si>
  <si>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</si>
  <si>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</si>
  <si>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</si>
  <si>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</si>
  <si>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</si>
  <si>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</si>
  <si>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</si>
  <si>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</si>
  <si>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</si>
  <si>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</si>
  <si>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</si>
  <si>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</si>
  <si>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</si>
  <si>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</si>
  <si>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</si>
  <si>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</si>
  <si>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</si>
  <si>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</si>
  <si>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</si>
  <si>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</si>
  <si>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</si>
  <si>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</si>
  <si>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</si>
  <si>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</si>
  <si>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</si>
  <si>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</si>
  <si>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</si>
  <si>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</si>
  <si>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</si>
  <si>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</si>
  <si>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</si>
  <si>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</si>
  <si>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</si>
  <si>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</si>
  <si>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</si>
  <si>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</si>
  <si>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</si>
  <si>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</si>
  <si>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</si>
  <si>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</si>
  <si>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</si>
  <si>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</si>
  <si>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</si>
  <si>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</si>
  <si>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</si>
  <si>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</si>
  <si>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</si>
  <si>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</si>
  <si>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</si>
  <si>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</si>
  <si>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</si>
  <si>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</si>
  <si>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</si>
  <si>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</si>
  <si>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</si>
  <si>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</si>
  <si>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</si>
  <si>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</si>
  <si>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</si>
  <si>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</si>
  <si>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</si>
  <si>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</si>
  <si>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</si>
  <si>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</si>
  <si>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</si>
  <si>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</si>
  <si>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</si>
  <si>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</si>
  <si>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</si>
  <si>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</si>
  <si>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</si>
  <si>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</si>
  <si>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</si>
  <si>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</si>
  <si>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</si>
  <si>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</si>
  <si>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</si>
  <si>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</si>
  <si>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</si>
  <si>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</si>
  <si>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</si>
  <si>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</si>
  <si>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</si>
  <si>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</si>
  <si>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</si>
  <si>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</si>
  <si>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</si>
  <si>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</si>
  <si>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</si>
  <si>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</si>
  <si>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</si>
  <si>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</si>
  <si>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</si>
  <si>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</si>
  <si>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</si>
  <si>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</si>
  <si>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</si>
  <si>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</si>
  <si>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</si>
  <si>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</si>
  <si>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</si>
  <si>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</si>
  <si>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</si>
  <si>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</si>
  <si>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</si>
  <si>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</si>
  <si>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</si>
  <si>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</si>
  <si>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</si>
  <si>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</si>
  <si>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</si>
  <si>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</si>
  <si>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</si>
  <si>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</si>
  <si>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</si>
  <si>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</si>
  <si>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</si>
  <si>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</si>
  <si>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</si>
  <si>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</si>
  <si>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</si>
  <si>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</si>
  <si>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</si>
  <si>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</si>
  <si>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</si>
  <si>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</si>
  <si>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</si>
  <si>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</si>
  <si>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</si>
  <si>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</si>
  <si>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</si>
  <si>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</si>
  <si>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</si>
  <si>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</si>
  <si>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</si>
  <si>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</si>
  <si>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</si>
  <si>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</si>
  <si>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</si>
  <si>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</si>
  <si>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</si>
  <si>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</si>
  <si>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</si>
  <si>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</si>
  <si>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</si>
  <si>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</si>
  <si>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</si>
  <si>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</si>
  <si>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</si>
  <si>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</si>
  <si>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</si>
  <si>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</si>
  <si>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</si>
  <si>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</si>
  <si>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</si>
  <si>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</si>
  <si>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</si>
  <si>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</si>
  <si>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</si>
  <si>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</si>
  <si>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</si>
  <si>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</si>
  <si>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</si>
  <si>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</si>
  <si>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</si>
  <si>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</si>
  <si>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</si>
  <si>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</si>
  <si>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</si>
  <si>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</si>
  <si>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</si>
  <si>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</si>
  <si>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</si>
  <si>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</si>
  <si>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</si>
  <si>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</si>
  <si>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</si>
  <si>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</si>
  <si>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</si>
  <si>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</si>
  <si>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</si>
  <si>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</si>
  <si>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</si>
  <si>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</si>
  <si>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</si>
  <si>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</si>
  <si>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</si>
  <si>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</si>
  <si>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</si>
  <si>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</si>
  <si>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</si>
  <si>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</si>
  <si>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</si>
  <si>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</si>
  <si>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</si>
  <si>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</si>
  <si>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</si>
  <si>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</si>
  <si>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</si>
  <si>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</si>
  <si>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</si>
  <si>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</si>
  <si>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</si>
  <si>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</si>
  <si>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</si>
  <si>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</si>
  <si>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</si>
  <si>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</si>
  <si>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</si>
  <si>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</si>
  <si>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</si>
  <si>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</si>
  <si>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</si>
  <si>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</si>
  <si>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</si>
  <si>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</si>
  <si>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</si>
  <si>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</si>
  <si>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</si>
  <si>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</si>
  <si>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</si>
  <si>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</si>
  <si>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</si>
  <si>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</si>
  <si>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</si>
  <si>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</si>
  <si>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</si>
  <si>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</si>
  <si>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</si>
  <si>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</si>
  <si>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</si>
  <si>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</si>
  <si>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</si>
  <si>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</si>
  <si>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</si>
  <si>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</si>
  <si>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</si>
  <si>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</si>
  <si>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</si>
  <si>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</si>
  <si>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</si>
  <si>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</si>
  <si>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</si>
  <si>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</si>
  <si>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</si>
  <si>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</si>
  <si>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</si>
  <si>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</si>
  <si>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</si>
  <si>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</si>
  <si>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</si>
  <si>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</si>
  <si>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</si>
  <si>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</si>
  <si>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</si>
  <si>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</si>
  <si>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</si>
  <si>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</si>
  <si>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</si>
  <si>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</si>
  <si>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</si>
  <si>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</si>
  <si>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</si>
  <si>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</si>
  <si>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</si>
  <si>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</si>
  <si>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</si>
  <si>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</si>
  <si>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</si>
  <si>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</si>
  <si>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</si>
  <si>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</si>
  <si>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</si>
  <si>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</si>
  <si>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</si>
  <si>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</si>
  <si>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</si>
  <si>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</si>
  <si>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</si>
  <si>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</si>
  <si>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</si>
  <si>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</si>
  <si>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</si>
  <si>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</si>
  <si>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</si>
  <si>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</si>
  <si>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</si>
  <si>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</si>
  <si>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</si>
  <si>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</si>
  <si>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</si>
  <si>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</si>
  <si>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</si>
  <si>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</si>
  <si>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</si>
  <si>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</si>
  <si>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</si>
  <si>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</si>
  <si>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</si>
  <si>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</si>
  <si>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</si>
  <si>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</si>
  <si>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</si>
  <si>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</si>
  <si>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</si>
  <si>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</si>
  <si>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</si>
  <si>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</si>
  <si>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</si>
  <si>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</si>
  <si>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</si>
  <si>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</si>
  <si>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</si>
  <si>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</si>
  <si>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</si>
  <si>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</si>
  <si>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</si>
  <si>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</si>
  <si>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</si>
  <si>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</si>
  <si>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</si>
  <si>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</si>
  <si>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</si>
  <si>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</si>
  <si>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</si>
  <si>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</si>
  <si>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</si>
  <si>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</si>
  <si>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</si>
  <si>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</si>
  <si>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</si>
  <si>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</si>
  <si>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</si>
  <si>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</si>
  <si>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</si>
  <si>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</si>
  <si>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</si>
  <si>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</si>
  <si>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</si>
  <si>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</si>
  <si>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</si>
  <si>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</si>
  <si>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</si>
  <si>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</si>
  <si>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</si>
  <si>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</si>
  <si>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</si>
  <si>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</si>
  <si>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</si>
  <si>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</si>
  <si>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</si>
  <si>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</si>
  <si>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</si>
  <si>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</si>
  <si>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</si>
  <si>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</si>
  <si>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</si>
  <si>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</si>
  <si>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</si>
  <si>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</si>
  <si>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</si>
  <si>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</si>
  <si>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</si>
  <si>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</si>
  <si>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</si>
  <si>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</si>
  <si>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</si>
  <si>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</si>
  <si>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</si>
  <si>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</si>
  <si>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</si>
  <si>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</si>
  <si>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</si>
  <si>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</si>
  <si>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</si>
  <si>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</si>
  <si>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</si>
  <si>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</si>
  <si>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</si>
  <si>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</si>
  <si>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</si>
  <si>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</si>
  <si>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</si>
  <si>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</si>
  <si>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</si>
  <si>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</si>
  <si>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</si>
  <si>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</si>
  <si>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</si>
  <si>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</si>
  <si>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</si>
  <si>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</si>
  <si>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</si>
  <si>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</si>
  <si>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</si>
  <si>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</si>
  <si>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</si>
  <si>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</si>
  <si>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</si>
  <si>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</si>
  <si>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</si>
  <si>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</si>
  <si>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</si>
  <si>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</si>
  <si>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</si>
  <si>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</si>
  <si>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</si>
  <si>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</si>
  <si>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</si>
  <si>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</si>
  <si>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</si>
  <si>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</si>
  <si>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</si>
  <si>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</si>
  <si>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</si>
  <si>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</si>
  <si>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</si>
  <si>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</si>
  <si>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</si>
  <si>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</si>
  <si>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</si>
  <si>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</si>
  <si>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</si>
  <si>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</si>
  <si>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</si>
  <si>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</si>
  <si>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</si>
  <si>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</si>
  <si>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</si>
  <si>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</si>
  <si>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</si>
  <si>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</si>
  <si>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</si>
  <si>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</si>
  <si>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</si>
  <si>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</si>
  <si>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</si>
  <si>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</si>
  <si>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</si>
  <si>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</si>
  <si>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</si>
  <si>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</si>
  <si>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</si>
  <si>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</si>
  <si>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</si>
  <si>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</si>
  <si>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</si>
  <si>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</si>
  <si>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</si>
  <si>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</si>
  <si>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</si>
  <si>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</si>
  <si>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</si>
  <si>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</si>
  <si>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</si>
  <si>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</si>
  <si>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</si>
  <si>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</si>
  <si>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</si>
  <si>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</si>
  <si>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</si>
  <si>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</si>
  <si>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</si>
  <si>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</si>
  <si>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</si>
  <si>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</si>
  <si>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</si>
  <si>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</si>
  <si>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</si>
  <si>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</si>
  <si>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</si>
  <si>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</si>
  <si>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</si>
  <si>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</si>
  <si>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</si>
  <si>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</si>
  <si>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</si>
  <si>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</si>
  <si>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</si>
  <si>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</si>
  <si>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</si>
  <si>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</si>
  <si>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</si>
  <si>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</si>
  <si>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</si>
  <si>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</si>
  <si>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</si>
  <si>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</si>
  <si>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</si>
  <si>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</si>
  <si>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</si>
  <si>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</si>
  <si>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</si>
  <si>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</si>
  <si>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</si>
  <si>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</si>
  <si>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</si>
  <si>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</si>
  <si>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</si>
  <si>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</si>
  <si>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</si>
  <si>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</si>
  <si>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</si>
  <si>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</si>
  <si>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</si>
  <si>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</si>
  <si>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</si>
  <si>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</si>
  <si>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</si>
  <si>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</si>
  <si>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</si>
  <si>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</si>
  <si>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</si>
  <si>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</si>
  <si>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</si>
  <si>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</si>
  <si>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</si>
  <si>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</si>
  <si>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</si>
  <si>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</si>
  <si>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</si>
  <si>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</si>
  <si>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</si>
  <si>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</si>
  <si>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</si>
  <si>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</si>
  <si>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</si>
  <si>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</si>
  <si>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</si>
  <si>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</si>
  <si>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</si>
  <si>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</si>
  <si>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</si>
  <si>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</si>
  <si>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</si>
  <si>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</si>
  <si>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</si>
  <si>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</si>
  <si>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</si>
  <si>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</si>
  <si>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</si>
  <si>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</si>
  <si>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</si>
  <si>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</si>
  <si>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</si>
  <si>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</si>
  <si>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</si>
  <si>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</si>
  <si>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</si>
  <si>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</si>
  <si>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</si>
  <si>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</si>
  <si>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</si>
  <si>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</si>
  <si>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</si>
  <si>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</si>
  <si>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</si>
  <si>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</si>
  <si>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</si>
  <si>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</si>
  <si>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</si>
  <si>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</si>
  <si>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</si>
  <si>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</si>
  <si>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</si>
  <si>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</si>
  <si>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</si>
  <si>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</si>
  <si>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</si>
  <si>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</si>
  <si>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</si>
  <si>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</si>
  <si>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</si>
  <si>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</si>
  <si>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</si>
  <si>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</si>
  <si>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</si>
  <si>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</si>
  <si>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</si>
  <si>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</si>
  <si>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</si>
  <si>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</si>
  <si>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</si>
  <si>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</si>
  <si>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</si>
  <si>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</si>
  <si>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</si>
  <si>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</si>
  <si>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</si>
  <si>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</si>
  <si>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</si>
  <si>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</si>
  <si>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</si>
  <si>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</si>
  <si>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</si>
  <si>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</si>
  <si>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</si>
  <si>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</si>
  <si>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</si>
  <si>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</si>
  <si>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</si>
  <si>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</si>
  <si>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</si>
  <si>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</si>
  <si>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</si>
  <si>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</si>
  <si>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</si>
  <si>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</si>
  <si>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</si>
  <si>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</si>
  <si>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</si>
  <si>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</si>
  <si>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</si>
  <si>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</si>
  <si>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</si>
  <si>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</si>
  <si>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</si>
  <si>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</si>
  <si>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</si>
  <si>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</si>
  <si>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</si>
  <si>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</si>
  <si>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</si>
  <si>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</si>
  <si>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</si>
  <si>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</si>
  <si>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</si>
  <si>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</si>
  <si>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</si>
  <si>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</si>
  <si>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</si>
  <si>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</si>
  <si>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</si>
  <si>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</si>
  <si>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</si>
  <si>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</si>
  <si>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</si>
  <si>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</si>
  <si>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</si>
  <si>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</si>
  <si>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</si>
  <si>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</si>
  <si>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</si>
  <si>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</si>
  <si>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</si>
  <si>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</si>
  <si>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</si>
  <si>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</si>
  <si>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</si>
  <si>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</si>
  <si>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</si>
  <si>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</si>
  <si>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</si>
  <si>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</si>
  <si>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</si>
  <si>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</si>
  <si>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</si>
  <si>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</si>
  <si>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</si>
  <si>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</si>
  <si>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</si>
  <si>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</si>
  <si>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</si>
  <si>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</si>
  <si>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</si>
  <si>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</si>
  <si>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</si>
  <si>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</si>
  <si>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</si>
  <si>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</si>
  <si>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</si>
  <si>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</si>
  <si>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</si>
  <si>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</si>
  <si>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</si>
  <si>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</si>
  <si>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</si>
  <si>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</si>
  <si>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</si>
  <si>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</si>
  <si>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</si>
  <si>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</si>
  <si>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</si>
  <si>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</si>
  <si>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</si>
  <si>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</si>
  <si>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</si>
  <si>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</si>
  <si>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</si>
  <si>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</si>
  <si>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</si>
  <si>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</si>
  <si>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</si>
  <si>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</si>
  <si>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</si>
  <si>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</si>
  <si>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</si>
  <si>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</si>
  <si>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</si>
  <si>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</si>
  <si>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</si>
  <si>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</si>
  <si>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</si>
  <si>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</si>
  <si>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</si>
  <si>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</si>
  <si>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</si>
  <si>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</si>
  <si>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</si>
  <si>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</si>
  <si>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</si>
  <si>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</si>
  <si>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</si>
  <si>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</si>
  <si>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</si>
  <si>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</si>
  <si>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</si>
  <si>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</si>
  <si>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</si>
  <si>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</si>
  <si>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</si>
  <si>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</si>
  <si>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</si>
  <si>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</si>
  <si>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</si>
  <si>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</si>
  <si>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</si>
  <si>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</si>
  <si>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</si>
  <si>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</si>
  <si>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</si>
  <si>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</si>
  <si>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</si>
  <si>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</si>
  <si>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</si>
  <si>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</si>
  <si>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</si>
  <si>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</si>
  <si>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</si>
  <si>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</si>
  <si>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</si>
  <si>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</si>
  <si>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</si>
  <si>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</si>
  <si>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</si>
  <si>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</si>
  <si>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</si>
  <si>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</si>
  <si>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</si>
  <si>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</si>
  <si>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</si>
  <si>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</si>
  <si>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</si>
  <si>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</si>
  <si>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</si>
  <si>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</si>
  <si>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</si>
  <si>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</si>
  <si>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</si>
  <si>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</si>
  <si>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</si>
  <si>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</si>
  <si>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</si>
  <si>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</si>
  <si>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</si>
  <si>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</si>
  <si>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</si>
  <si>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</si>
  <si>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</si>
  <si>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</si>
  <si>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</si>
  <si>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</si>
  <si>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</si>
  <si>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</si>
  <si>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</si>
  <si>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</si>
  <si>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</si>
  <si>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</si>
  <si>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</si>
  <si>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</si>
  <si>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</si>
  <si>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</si>
  <si>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</si>
  <si>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</si>
  <si>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</si>
  <si>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</si>
  <si>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</si>
  <si>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</si>
  <si>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</si>
  <si>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</si>
  <si>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</si>
  <si>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</si>
  <si>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</si>
  <si>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</si>
  <si>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</si>
  <si>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</si>
  <si>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</si>
  <si>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</si>
  <si>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</si>
  <si>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</si>
  <si>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</si>
  <si>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</si>
  <si>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</si>
  <si>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</si>
  <si>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</si>
  <si>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</si>
  <si>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</si>
  <si>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</si>
  <si>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</si>
  <si>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</si>
  <si>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</si>
  <si>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</si>
  <si>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</si>
  <si>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</si>
  <si>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</si>
  <si>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</si>
  <si>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</si>
  <si>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</si>
  <si>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</si>
  <si>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</si>
  <si>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</si>
  <si>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</si>
  <si>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</si>
  <si>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</si>
  <si>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</si>
  <si>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</si>
  <si>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</si>
  <si>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</si>
  <si>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</si>
  <si>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</si>
  <si>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</si>
  <si>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</si>
  <si>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</si>
  <si>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</si>
  <si>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</si>
  <si>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</si>
  <si>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</si>
  <si>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</si>
  <si>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</si>
  <si>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</si>
  <si>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</si>
  <si>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</si>
  <si>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</si>
  <si>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</si>
  <si>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</si>
  <si>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</si>
  <si>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</si>
  <si>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</si>
  <si>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</si>
  <si>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</si>
  <si>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</si>
  <si>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</si>
  <si>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</si>
  <si>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</si>
  <si>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</si>
  <si>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</si>
  <si>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</si>
  <si>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</si>
  <si>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</si>
  <si>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</si>
  <si>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</si>
  <si>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</si>
  <si>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</si>
  <si>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</si>
  <si>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</si>
  <si>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</si>
  <si>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</si>
  <si>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</si>
  <si>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</si>
  <si>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</si>
  <si>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</si>
  <si>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</si>
  <si>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</si>
  <si>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</si>
  <si>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</si>
  <si>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</si>
  <si>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</si>
  <si>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</si>
  <si>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</si>
  <si>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</si>
  <si>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</si>
  <si>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</si>
  <si>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</si>
  <si>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</si>
  <si>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</si>
  <si>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</si>
  <si>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</si>
  <si>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</si>
  <si>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</si>
  <si>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</si>
  <si>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</si>
  <si>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</si>
  <si>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</si>
  <si>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</si>
  <si>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</si>
  <si>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</si>
  <si>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</si>
  <si>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</si>
  <si>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</si>
  <si>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</si>
  <si>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</si>
  <si>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</si>
  <si>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</si>
  <si>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</si>
  <si>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</si>
  <si>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</si>
  <si>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</si>
  <si>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</si>
  <si>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</si>
  <si>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</si>
  <si>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</si>
  <si>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</si>
  <si>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</si>
  <si>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</si>
  <si>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</si>
  <si>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</si>
  <si>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</si>
  <si>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</si>
  <si>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</si>
  <si>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</si>
  <si>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</si>
  <si>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</si>
  <si>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</si>
  <si>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</si>
  <si>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</si>
  <si>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</si>
  <si>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</si>
  <si>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</si>
  <si>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</si>
  <si>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</si>
  <si>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</si>
  <si>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</si>
  <si>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</si>
  <si>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</si>
  <si>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</si>
  <si>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</si>
  <si>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</si>
  <si>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</si>
  <si>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</si>
  <si>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</si>
  <si>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</si>
  <si>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</si>
  <si>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</si>
  <si>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</si>
  <si>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</si>
  <si>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</si>
  <si>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</si>
  <si>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</si>
  <si>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</si>
  <si>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</si>
  <si>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</si>
  <si>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</si>
  <si>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</si>
  <si>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</si>
  <si>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</si>
  <si>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</si>
  <si>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</si>
  <si>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</si>
  <si>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</si>
  <si>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</si>
  <si>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</si>
  <si>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</si>
  <si>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</si>
  <si>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</si>
  <si>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</si>
  <si>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</si>
  <si>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</si>
  <si>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</si>
  <si>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</si>
  <si>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</si>
  <si>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</si>
  <si>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</si>
  <si>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</si>
  <si>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</si>
  <si>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</si>
  <si>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</si>
  <si>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</si>
  <si>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</si>
  <si>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</si>
  <si>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</si>
  <si>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</si>
  <si>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</si>
  <si>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</si>
  <si>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</si>
  <si>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</si>
  <si>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</si>
  <si>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</si>
  <si>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</si>
  <si>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</si>
  <si>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</si>
  <si>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</si>
  <si>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</si>
  <si>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</si>
  <si>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</si>
  <si>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</si>
  <si>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</si>
  <si>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</si>
  <si>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</si>
  <si>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</si>
  <si>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</si>
  <si>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</si>
  <si>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</si>
  <si>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</si>
  <si>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</si>
  <si>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</si>
  <si>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</si>
  <si>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</si>
  <si>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</si>
  <si>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</si>
  <si>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</si>
  <si>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</si>
  <si>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</si>
  <si>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</si>
  <si>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</si>
  <si>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</si>
  <si>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</si>
  <si>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</si>
  <si>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</si>
  <si>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</si>
  <si>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</si>
  <si>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</si>
  <si>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</si>
  <si>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</si>
  <si>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</si>
  <si>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</si>
  <si>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</si>
  <si>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</si>
  <si>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</si>
  <si>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</si>
  <si>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</si>
  <si>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</si>
  <si>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</si>
  <si>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</si>
  <si>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</si>
  <si>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</si>
  <si>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</si>
  <si>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</si>
  <si>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</si>
  <si>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</si>
  <si>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</si>
  <si>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</si>
  <si>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</si>
  <si>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</si>
  <si>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</si>
  <si>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</si>
  <si>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</si>
  <si>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</si>
  <si>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</si>
  <si>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</si>
  <si>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</si>
  <si>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</si>
  <si>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</si>
  <si>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</si>
  <si>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</si>
  <si>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</si>
  <si>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</si>
  <si>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</si>
  <si>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</si>
  <si>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</si>
  <si>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</si>
  <si>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</si>
  <si>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</si>
  <si>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</si>
  <si>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</si>
  <si>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</si>
  <si>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</si>
  <si>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</si>
  <si>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</si>
  <si>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</si>
  <si>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</si>
  <si>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</si>
  <si>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</si>
  <si>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</si>
  <si>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</si>
  <si>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</si>
  <si>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</si>
  <si>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</si>
  <si>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</si>
  <si>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</si>
  <si>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</si>
  <si>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</si>
  <si>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</si>
  <si>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</si>
  <si>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</si>
  <si>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</si>
  <si>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</si>
  <si>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</si>
  <si>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</si>
  <si>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</si>
  <si>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</si>
  <si>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</si>
  <si>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</si>
  <si>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</si>
  <si>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</si>
  <si>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</si>
  <si>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</si>
  <si>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</si>
  <si>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</si>
  <si>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</si>
  <si>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</si>
  <si>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</si>
  <si>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</si>
  <si>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</si>
  <si>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</si>
  <si>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</si>
  <si>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</si>
  <si>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</si>
  <si>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</si>
  <si>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</si>
  <si>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</si>
  <si>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</si>
  <si>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</si>
  <si>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</si>
  <si>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</si>
  <si>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</si>
  <si>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</si>
  <si>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</si>
  <si>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</si>
  <si>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</si>
  <si>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</si>
  <si>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</si>
  <si>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</si>
  <si>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</si>
  <si>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</si>
  <si>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</si>
  <si>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</si>
  <si>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</si>
  <si>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</si>
  <si>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</si>
  <si>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</si>
  <si>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</si>
  <si>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</si>
  <si>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</si>
  <si>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</si>
  <si>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</si>
  <si>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</si>
  <si>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</si>
  <si>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</si>
  <si>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</si>
  <si>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</si>
  <si>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</si>
  <si>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</si>
  <si>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</si>
  <si>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</si>
  <si>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</si>
  <si>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</si>
  <si>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</si>
  <si>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</si>
  <si>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</si>
  <si>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</si>
  <si>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</si>
  <si>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</si>
  <si>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</si>
  <si>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</si>
  <si>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</si>
  <si>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</si>
  <si>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</si>
  <si>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</si>
  <si>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</si>
  <si>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</si>
  <si>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</si>
  <si>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</si>
  <si>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</si>
  <si>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</si>
  <si>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</si>
  <si>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</si>
  <si>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</si>
  <si>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</si>
  <si>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</si>
  <si>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</si>
  <si>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</si>
  <si>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</si>
  <si>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</si>
  <si>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</si>
  <si>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</si>
  <si>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</si>
  <si>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</si>
  <si>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</si>
  <si>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</si>
  <si>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</si>
  <si>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</si>
  <si>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</si>
  <si>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</si>
  <si>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</si>
  <si>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</si>
  <si>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</si>
  <si>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</si>
  <si>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</si>
  <si>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</si>
  <si>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</si>
  <si>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</si>
  <si>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</si>
  <si>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</si>
  <si>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</si>
  <si>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</si>
  <si>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</si>
  <si>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</si>
  <si>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</si>
  <si>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</si>
  <si>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</si>
  <si>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</si>
  <si>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</si>
  <si>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</si>
  <si>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</si>
  <si>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</si>
  <si>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</si>
  <si>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</si>
  <si>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</si>
  <si>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</si>
  <si>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</si>
  <si>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</si>
  <si>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</si>
  <si>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</si>
  <si>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</si>
  <si>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</si>
  <si>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</si>
  <si>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</si>
  <si>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</si>
  <si>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</si>
  <si>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</si>
  <si>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</si>
  <si>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</si>
  <si>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</si>
  <si>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</si>
  <si>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</si>
  <si>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</si>
  <si>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</si>
  <si>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</si>
  <si>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</si>
  <si>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</si>
  <si>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</si>
  <si>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</si>
  <si>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</si>
  <si>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</si>
  <si>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</si>
  <si>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</si>
  <si>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</si>
  <si>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</si>
  <si>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</si>
  <si>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</si>
  <si>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</si>
  <si>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</si>
  <si>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</si>
  <si>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</si>
  <si>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</si>
  <si>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</si>
  <si>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</si>
  <si>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</si>
  <si>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</si>
  <si>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</si>
  <si>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</si>
  <si>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</si>
  <si>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</si>
  <si>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</si>
  <si>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</si>
  <si>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</si>
  <si>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</si>
  <si>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</si>
  <si>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</si>
  <si>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</si>
  <si>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</si>
  <si>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</si>
  <si>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</si>
  <si>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</si>
  <si>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</si>
  <si>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</si>
  <si>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</si>
  <si>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</si>
  <si>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</si>
  <si>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</si>
  <si>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</si>
  <si>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</si>
  <si>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</si>
  <si>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</si>
  <si>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</si>
  <si>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</si>
  <si>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</si>
  <si>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</si>
  <si>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</si>
  <si>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</si>
  <si>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</si>
  <si>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</si>
  <si>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</si>
  <si>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</si>
  <si>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</si>
  <si>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</si>
  <si>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</si>
  <si>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</si>
  <si>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</si>
  <si>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</si>
  <si>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</si>
  <si>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</si>
  <si>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</si>
  <si>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</si>
  <si>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</si>
  <si>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</si>
  <si>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</si>
  <si>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</si>
  <si>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</si>
  <si>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</si>
  <si>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</si>
  <si>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</si>
  <si>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</si>
  <si>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</si>
  <si>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</si>
  <si>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</si>
  <si>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</si>
  <si>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</si>
  <si>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</si>
  <si>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</si>
  <si>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</si>
  <si>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</si>
  <si>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</si>
  <si>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</si>
  <si>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</si>
  <si>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</si>
  <si>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</si>
  <si>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</si>
  <si>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</si>
  <si>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</si>
  <si>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</si>
  <si>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</si>
  <si>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</si>
  <si>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</si>
  <si>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</si>
  <si>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</si>
  <si>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</si>
  <si>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</si>
  <si>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</si>
  <si>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</si>
  <si>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</si>
  <si>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</si>
  <si>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</si>
  <si>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</si>
  <si>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</si>
  <si>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</si>
  <si>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</si>
  <si>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</si>
  <si>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</si>
  <si>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</si>
  <si>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</si>
  <si>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</si>
  <si>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</si>
  <si>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</si>
  <si>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</si>
  <si>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</si>
  <si>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</si>
  <si>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</si>
  <si>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</si>
  <si>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</si>
  <si>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</si>
  <si>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</si>
  <si>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</si>
  <si>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</si>
  <si>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</si>
  <si>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</si>
  <si>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</si>
  <si>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</si>
  <si>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</si>
  <si>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</si>
  <si>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</si>
  <si>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</si>
  <si>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</si>
  <si>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</si>
  <si>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</si>
  <si>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</si>
  <si>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</si>
  <si>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</si>
  <si>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</si>
  <si>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</si>
  <si>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</si>
  <si>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</si>
  <si>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</si>
  <si>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</si>
  <si>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</si>
  <si>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</si>
  <si>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</si>
  <si>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</si>
  <si>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</si>
  <si>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</si>
  <si>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</si>
  <si>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</si>
  <si>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</si>
  <si>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</si>
  <si>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</si>
  <si>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</si>
  <si>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</si>
  <si>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</si>
  <si>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</si>
  <si>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</si>
  <si>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</si>
  <si>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</si>
  <si>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</si>
  <si>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</si>
  <si>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</si>
  <si>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</si>
  <si>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</si>
  <si>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</si>
  <si>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</si>
  <si>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</si>
  <si>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</si>
  <si>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</si>
  <si>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</si>
  <si>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</si>
  <si>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</si>
  <si>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</si>
  <si>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</si>
  <si>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</si>
  <si>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</si>
  <si>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</si>
  <si>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</si>
  <si>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</si>
  <si>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</si>
  <si>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</si>
  <si>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</si>
  <si>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</si>
  <si>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</si>
  <si>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</si>
  <si>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</si>
  <si>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</si>
  <si>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</si>
  <si>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</si>
  <si>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</si>
  <si>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</si>
  <si>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</si>
  <si>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</si>
  <si>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</si>
  <si>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</si>
  <si>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</si>
  <si>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</si>
  <si>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</si>
  <si>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</si>
  <si>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</si>
  <si>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</si>
  <si>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</si>
  <si>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</si>
  <si>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</si>
  <si>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</si>
  <si>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</si>
  <si>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</si>
  <si>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</si>
  <si>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</si>
  <si>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</si>
  <si>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</si>
  <si>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</si>
  <si>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</si>
  <si>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</si>
  <si>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</si>
  <si>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</si>
  <si>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</si>
  <si>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</si>
  <si>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</si>
  <si>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</si>
  <si>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</si>
  <si>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</si>
  <si>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</si>
  <si>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</si>
  <si>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</si>
  <si>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</si>
  <si>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</si>
  <si>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</si>
  <si>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</si>
  <si>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</si>
  <si>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</si>
  <si>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</si>
  <si>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</si>
  <si>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</si>
  <si>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</si>
  <si>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</si>
  <si>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</si>
  <si>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</si>
  <si>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</si>
  <si>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</si>
  <si>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</si>
  <si>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</si>
  <si>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</si>
  <si>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</si>
  <si>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</si>
  <si>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</si>
  <si>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</si>
  <si>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</si>
  <si>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</si>
  <si>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</si>
  <si>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</si>
  <si>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</si>
  <si>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</si>
  <si>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</si>
  <si>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</si>
  <si>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</si>
  <si>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</si>
  <si>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</si>
  <si>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</si>
  <si>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</si>
  <si>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</si>
  <si>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</si>
  <si>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</si>
  <si>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</si>
  <si>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</si>
  <si>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</si>
  <si>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</si>
  <si>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</si>
  <si>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</si>
  <si>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</si>
  <si>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</si>
  <si>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</si>
  <si>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</si>
  <si>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</si>
  <si>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</si>
  <si>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</si>
  <si>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</si>
  <si>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</si>
  <si>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</si>
  <si>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</si>
  <si>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</si>
  <si>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</si>
  <si>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</si>
  <si>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</si>
  <si>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</si>
  <si>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</si>
  <si>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</si>
  <si>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</si>
  <si>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</si>
  <si>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</si>
  <si>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</si>
  <si>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</si>
  <si>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</si>
  <si>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</si>
  <si>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</si>
  <si>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</si>
  <si>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</si>
  <si>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</si>
  <si>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</si>
  <si>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</si>
  <si>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</si>
  <si>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</si>
  <si>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</si>
  <si>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</si>
  <si>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</si>
  <si>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</si>
  <si>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</si>
  <si>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</si>
  <si>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</si>
  <si>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</si>
  <si>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</si>
  <si>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</si>
  <si>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</si>
  <si>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</si>
  <si>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</si>
  <si>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</si>
  <si>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</si>
  <si>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</si>
  <si>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</si>
  <si>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</si>
  <si>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</si>
  <si>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</si>
  <si>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</si>
  <si>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</si>
  <si>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</si>
  <si>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</si>
  <si>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</si>
  <si>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</si>
  <si>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</si>
  <si>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</si>
  <si>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</si>
  <si>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</si>
  <si>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</si>
  <si>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</si>
  <si>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</si>
  <si>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</si>
  <si>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</si>
  <si>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</si>
  <si>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</si>
  <si>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</si>
  <si>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</si>
  <si>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</si>
  <si>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</si>
  <si>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</si>
  <si>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</si>
  <si>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</si>
  <si>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</si>
  <si>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</si>
  <si>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</si>
  <si>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</si>
  <si>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</si>
  <si>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</si>
  <si>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</si>
  <si>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</si>
  <si>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</si>
  <si>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</si>
  <si>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</si>
  <si>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</si>
  <si>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</si>
  <si>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</si>
  <si>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</si>
  <si>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</si>
  <si>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</si>
  <si>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</si>
  <si>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</si>
  <si>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</si>
  <si>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</si>
  <si>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</si>
  <si>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</si>
  <si>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</si>
  <si>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</si>
  <si>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</si>
  <si>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</si>
  <si>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</si>
  <si>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</si>
  <si>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</si>
  <si>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</si>
  <si>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</si>
  <si>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</si>
  <si>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</si>
  <si>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</si>
  <si>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</si>
  <si>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</si>
  <si>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</si>
  <si>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</si>
  <si>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</si>
  <si>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</si>
  <si>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</si>
  <si>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</si>
  <si>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</si>
  <si>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</si>
  <si>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</si>
  <si>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</si>
  <si>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</si>
  <si>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</si>
  <si>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</si>
  <si>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</si>
  <si>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</si>
  <si>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</si>
  <si>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</si>
  <si>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</si>
  <si>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</si>
  <si>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</si>
  <si>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</si>
  <si>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</si>
  <si>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</si>
  <si>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</si>
  <si>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</si>
  <si>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</si>
  <si>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</si>
  <si>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</si>
  <si>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</si>
  <si>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</si>
  <si>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</si>
  <si>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</si>
  <si>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</si>
  <si>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</si>
  <si>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</si>
  <si>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</si>
  <si>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</si>
  <si>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</si>
  <si>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</si>
  <si>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</si>
  <si>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</si>
  <si>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</si>
  <si>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</si>
  <si>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</si>
  <si>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</si>
  <si>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</si>
  <si>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</si>
  <si>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</si>
  <si>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</si>
  <si>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</si>
  <si>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</si>
  <si>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</si>
  <si>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</si>
  <si>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</si>
  <si>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</si>
  <si>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</si>
  <si>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</si>
  <si>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</si>
  <si>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</si>
  <si>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</si>
  <si>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</si>
  <si>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</si>
  <si>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</si>
  <si>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</si>
  <si>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</si>
  <si>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</si>
  <si>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</si>
  <si>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</si>
  <si>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</si>
  <si>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</si>
  <si>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</si>
  <si>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</si>
  <si>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</si>
  <si>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</si>
  <si>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</si>
  <si>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</si>
  <si>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</si>
  <si>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</si>
  <si>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</si>
  <si>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</si>
  <si>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</si>
  <si>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</si>
  <si>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</si>
  <si>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</si>
  <si>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</si>
  <si>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</si>
  <si>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</si>
  <si>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</si>
  <si>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</si>
  <si>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</si>
  <si>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</si>
  <si>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</si>
  <si>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</si>
  <si>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</si>
  <si>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</si>
  <si>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</si>
  <si>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</si>
  <si>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</si>
  <si>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</si>
  <si>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</si>
  <si>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</si>
  <si>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</si>
  <si>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</si>
  <si>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</si>
  <si>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</si>
  <si>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</si>
  <si>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</si>
  <si>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</si>
  <si>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</si>
  <si>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</si>
  <si>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</si>
  <si>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</si>
  <si>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</si>
  <si>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</si>
  <si>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</si>
  <si>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</si>
  <si>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</si>
  <si>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</si>
  <si>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</si>
  <si>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</si>
  <si>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</si>
  <si>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</si>
  <si>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</si>
  <si>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</si>
  <si>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</si>
  <si>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</si>
  <si>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</si>
  <si>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</si>
  <si>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</si>
  <si>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</si>
  <si>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</si>
  <si>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</si>
  <si>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</si>
  <si>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</si>
  <si>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</si>
  <si>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</si>
  <si>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</si>
  <si>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</si>
  <si>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</si>
  <si>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</si>
  <si>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</si>
  <si>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</si>
  <si>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</si>
  <si>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</si>
  <si>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</si>
  <si>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</si>
  <si>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</si>
  <si>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</si>
  <si>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</si>
  <si>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</si>
  <si>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</si>
  <si>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</si>
  <si>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</si>
  <si>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</si>
  <si>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</si>
  <si>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</si>
  <si>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</si>
  <si>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</si>
  <si>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</si>
  <si>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</si>
  <si>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</si>
  <si>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</si>
  <si>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</si>
  <si>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</si>
  <si>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</si>
  <si>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</si>
  <si>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</si>
  <si>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</si>
  <si>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</si>
  <si>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</si>
  <si>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</si>
  <si>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</si>
  <si>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</si>
  <si>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</si>
  <si>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</si>
  <si>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</si>
  <si>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</si>
  <si>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</si>
  <si>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</si>
  <si>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</si>
  <si>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</si>
  <si>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</si>
  <si>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</si>
  <si>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</si>
  <si>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</si>
  <si>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</si>
  <si>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</si>
  <si>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</si>
  <si>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</si>
  <si>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</si>
  <si>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</si>
  <si>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</si>
  <si>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</si>
  <si>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</si>
  <si>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</si>
  <si>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</si>
  <si>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</si>
  <si>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</si>
  <si>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</si>
  <si>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</si>
  <si>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</si>
  <si>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</si>
  <si>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</si>
  <si>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</si>
  <si>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</si>
  <si>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</si>
  <si>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</si>
  <si>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</si>
  <si>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</si>
  <si>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</si>
  <si>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</si>
  <si>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</si>
  <si>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</si>
  <si>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</si>
  <si>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</si>
  <si>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</si>
  <si>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</si>
  <si>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</si>
  <si>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</si>
  <si>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</si>
  <si>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</si>
  <si>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</si>
  <si>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</si>
  <si>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</si>
  <si>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</si>
  <si>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</si>
  <si>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</si>
  <si>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</si>
  <si>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</si>
  <si>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</si>
  <si>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</si>
  <si>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</si>
  <si>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</si>
  <si>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</si>
  <si>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</si>
  <si>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</si>
  <si>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</si>
  <si>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</si>
  <si>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</si>
  <si>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</si>
  <si>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</si>
  <si>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</si>
  <si>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</si>
  <si>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</si>
  <si>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</si>
  <si>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</si>
  <si>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</si>
  <si>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</si>
  <si>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</si>
  <si>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</si>
  <si>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</si>
  <si>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</si>
  <si>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</si>
  <si>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</si>
  <si>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</si>
  <si>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</si>
  <si>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</si>
  <si>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</si>
  <si>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</si>
  <si>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</si>
  <si>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</si>
  <si>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</si>
  <si>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</si>
  <si>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</si>
  <si>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</si>
  <si>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</si>
  <si>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</si>
  <si>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</si>
  <si>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</si>
  <si>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</si>
  <si>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</si>
  <si>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</si>
  <si>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</si>
  <si>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</si>
  <si>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</si>
  <si>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</si>
  <si>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</si>
  <si>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</si>
  <si>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</si>
  <si>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</si>
  <si>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</si>
  <si>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</si>
  <si>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</si>
  <si>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</si>
  <si>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</si>
  <si>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</si>
  <si>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</si>
  <si>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</si>
  <si>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</si>
  <si>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</si>
  <si>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</si>
  <si>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</si>
  <si>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</si>
  <si>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</si>
  <si>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</si>
  <si>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</si>
  <si>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</si>
  <si>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</si>
  <si>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</si>
  <si>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</si>
  <si>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</si>
  <si>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</si>
  <si>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</si>
  <si>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</si>
  <si>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</si>
  <si>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</si>
  <si>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</si>
  <si>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</si>
  <si>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</si>
  <si>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</si>
  <si>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</si>
  <si>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</si>
  <si>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</si>
  <si>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</si>
  <si>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</si>
  <si>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</si>
  <si>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</si>
  <si>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</si>
  <si>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</si>
  <si>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</si>
  <si>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</si>
  <si>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</si>
  <si>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</si>
  <si>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</si>
  <si>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</si>
  <si>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</si>
  <si>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</si>
  <si>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</si>
  <si>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</si>
  <si>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</si>
  <si>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</si>
  <si>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</si>
  <si>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</si>
  <si>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</si>
  <si>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</si>
  <si>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</si>
  <si>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</si>
  <si>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</si>
  <si>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</si>
  <si>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</si>
  <si>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</si>
  <si>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</si>
  <si>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</si>
  <si>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</si>
  <si>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</si>
  <si>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</si>
  <si>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</si>
  <si>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</si>
  <si>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</si>
  <si>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</si>
  <si>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</si>
  <si>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</si>
  <si>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</si>
  <si>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</si>
  <si>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</si>
  <si>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</si>
  <si>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</si>
  <si>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</si>
  <si>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</si>
  <si>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</si>
  <si>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</si>
  <si>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</si>
  <si>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</si>
  <si>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</si>
  <si>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</si>
  <si>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</si>
  <si>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</si>
  <si>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</si>
  <si>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</si>
  <si>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</si>
  <si>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</si>
  <si>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</si>
  <si>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</si>
  <si>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</si>
  <si>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</si>
  <si>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</si>
  <si>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</si>
  <si>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</si>
  <si>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</si>
  <si>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</si>
  <si>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</si>
  <si>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</si>
  <si>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</si>
  <si>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</si>
  <si>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</si>
  <si>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</si>
  <si>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</si>
  <si>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</si>
  <si>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</si>
  <si>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</si>
  <si>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</si>
  <si>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</si>
  <si>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</si>
  <si>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</si>
  <si>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</si>
  <si>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</si>
  <si>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</si>
  <si>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</si>
  <si>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</si>
  <si>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</si>
  <si>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</si>
  <si>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</si>
  <si>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</si>
  <si>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</si>
  <si>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</si>
  <si>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</si>
  <si>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</si>
  <si>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</si>
  <si>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</si>
  <si>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</si>
  <si>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</si>
  <si>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</si>
  <si>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</si>
  <si>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</si>
  <si>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</si>
  <si>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</si>
  <si>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</si>
  <si>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</si>
  <si>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</si>
  <si>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</si>
  <si>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</si>
  <si>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</si>
  <si>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</si>
  <si>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</si>
  <si>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</si>
  <si>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</si>
  <si>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</si>
  <si>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</si>
  <si>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</si>
  <si>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</si>
  <si>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</si>
  <si>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</si>
  <si>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</si>
  <si>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</si>
  <si>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</si>
  <si>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</si>
  <si>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</si>
  <si>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</si>
  <si>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</si>
  <si>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</si>
  <si>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</si>
  <si>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</si>
  <si>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</si>
  <si>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</si>
  <si>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</si>
  <si>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</si>
  <si>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</si>
  <si>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</si>
  <si>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</si>
  <si>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</si>
  <si>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</si>
  <si>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</si>
  <si>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</si>
  <si>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</si>
  <si>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</si>
  <si>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</si>
  <si>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</si>
  <si>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</si>
  <si>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</si>
  <si>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</si>
  <si>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</si>
  <si>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</si>
  <si>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</si>
  <si>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</si>
  <si>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</si>
  <si>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</si>
  <si>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</si>
  <si>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</si>
  <si>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</si>
  <si>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</si>
  <si>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</si>
  <si>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</si>
  <si>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</si>
  <si>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</si>
  <si>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</si>
  <si>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</si>
  <si>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</si>
  <si>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</si>
  <si>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</si>
  <si>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</si>
  <si>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</si>
  <si>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</si>
  <si>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</si>
  <si>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</si>
  <si>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</si>
  <si>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</si>
  <si>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</si>
  <si>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</si>
  <si>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</si>
  <si>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</si>
  <si>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</si>
  <si>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</si>
  <si>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</si>
  <si>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</si>
  <si>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</si>
  <si>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</si>
  <si>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</si>
  <si>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</si>
  <si>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</si>
  <si>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</si>
  <si>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</si>
  <si>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</si>
  <si>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</si>
  <si>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</si>
  <si>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</si>
  <si>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</si>
  <si>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</si>
  <si>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</si>
  <si>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</si>
  <si>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</si>
  <si>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</si>
  <si>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</si>
  <si>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</si>
  <si>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</si>
  <si>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</si>
  <si>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</si>
  <si>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</si>
  <si>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</si>
  <si>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</si>
  <si>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</si>
  <si>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</si>
  <si>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</si>
  <si>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</si>
  <si>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</si>
  <si>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</si>
  <si>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</si>
  <si>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</si>
  <si>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</si>
  <si>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</si>
  <si>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</si>
  <si>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</si>
  <si>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</si>
  <si>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</si>
  <si>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</si>
  <si>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</si>
  <si>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</si>
  <si>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</si>
  <si>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</si>
  <si>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</si>
  <si>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</si>
  <si>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</si>
  <si>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</si>
  <si>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</si>
  <si>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</si>
  <si>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</si>
  <si>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</si>
  <si>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</si>
  <si>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</si>
  <si>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</si>
  <si>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</si>
  <si>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</si>
  <si>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</si>
  <si>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</si>
  <si>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</si>
  <si>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</si>
  <si>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</si>
  <si>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</si>
  <si>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</si>
  <si>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</si>
  <si>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</si>
  <si>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</si>
  <si>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</si>
  <si>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</si>
  <si>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</si>
  <si>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</si>
  <si>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</si>
  <si>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</si>
  <si>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</si>
  <si>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</si>
  <si>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</si>
  <si>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</si>
  <si>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</si>
  <si>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</si>
  <si>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</si>
  <si>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</si>
  <si>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</si>
  <si>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</si>
  <si>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</si>
  <si>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</si>
  <si>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</si>
  <si>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</si>
  <si>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</si>
  <si>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</si>
  <si>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</si>
  <si>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</si>
  <si>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</si>
  <si>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</si>
  <si>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</si>
  <si>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</si>
  <si>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</si>
  <si>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</si>
  <si>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</si>
  <si>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</si>
  <si>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</si>
  <si>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</si>
  <si>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</si>
  <si>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</si>
  <si>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</si>
  <si>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</si>
  <si>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</si>
  <si>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</si>
  <si>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</si>
  <si>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</si>
  <si>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</si>
  <si>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</si>
  <si>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</si>
  <si>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</si>
  <si>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</si>
  <si>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</si>
  <si>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</si>
  <si>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</si>
  <si>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</si>
  <si>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</si>
  <si>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</si>
  <si>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</si>
  <si>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</si>
  <si>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</si>
  <si>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</si>
  <si>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</si>
  <si>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</si>
  <si>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</si>
  <si>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</si>
  <si>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</si>
  <si>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</si>
  <si>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</si>
  <si>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</si>
  <si>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</si>
  <si>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</si>
  <si>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</si>
  <si>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</si>
  <si>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</si>
  <si>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</si>
  <si>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</si>
  <si>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</si>
  <si>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</si>
  <si>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</si>
  <si>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</si>
  <si>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</si>
  <si>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</si>
  <si>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</si>
  <si>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</si>
  <si>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</si>
  <si>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</si>
  <si>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</si>
  <si>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</si>
  <si>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</si>
  <si>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</si>
  <si>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</si>
  <si>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</si>
  <si>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</si>
  <si>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</si>
  <si>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</si>
  <si>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</si>
  <si>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</si>
  <si>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</si>
  <si>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</si>
  <si>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</si>
  <si>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</si>
  <si>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</si>
  <si>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</si>
  <si>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</si>
  <si>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</si>
  <si>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</si>
  <si>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</si>
  <si>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</si>
  <si>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</si>
  <si>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</si>
  <si>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</si>
  <si>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</si>
  <si>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</si>
  <si>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</si>
  <si>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</si>
  <si>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</si>
  <si>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</si>
  <si>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</si>
  <si>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</si>
  <si>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</si>
  <si>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</si>
  <si>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</si>
  <si>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</si>
  <si>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</si>
  <si>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</si>
  <si>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</si>
  <si>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</si>
  <si>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</si>
  <si>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</si>
  <si>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</si>
  <si>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</si>
  <si>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</si>
  <si>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</si>
  <si>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</si>
  <si>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</si>
  <si>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</si>
  <si>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</si>
  <si>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</si>
  <si>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</si>
  <si>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</si>
  <si>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</si>
  <si>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</si>
  <si>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</si>
  <si>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</si>
  <si>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</si>
  <si>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</si>
  <si>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</si>
  <si>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</si>
  <si>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</si>
  <si>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</si>
  <si>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</si>
  <si>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</si>
  <si>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</si>
  <si>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</si>
  <si>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</si>
  <si>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</si>
  <si>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</si>
  <si>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</si>
  <si>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</si>
  <si>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</si>
  <si>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</si>
  <si>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</si>
  <si>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</si>
  <si>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</si>
  <si>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</si>
  <si>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</si>
  <si>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</si>
  <si>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</si>
  <si>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</si>
  <si>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</si>
  <si>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</si>
  <si>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</si>
  <si>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</si>
  <si>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</si>
  <si>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</si>
  <si>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</si>
  <si>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</si>
  <si>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</si>
  <si>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</si>
  <si>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</si>
  <si>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</si>
  <si>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</si>
  <si>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</si>
  <si>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</si>
  <si>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</si>
  <si>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</si>
  <si>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</si>
  <si>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</si>
  <si>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</si>
  <si>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</si>
  <si>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</si>
  <si>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</si>
  <si>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</si>
  <si>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</si>
  <si>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</si>
  <si>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</si>
  <si>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</si>
  <si>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</si>
  <si>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</si>
  <si>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</si>
  <si>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</si>
  <si>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</si>
  <si>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</si>
  <si>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</si>
  <si>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</si>
  <si>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</si>
  <si>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</si>
  <si>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</si>
  <si>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</si>
  <si>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</si>
  <si>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</si>
  <si>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</si>
  <si>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</si>
  <si>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</si>
  <si>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</si>
  <si>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</si>
  <si>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</si>
  <si>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</si>
  <si>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</si>
  <si>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</si>
  <si>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</si>
  <si>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</si>
  <si>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</si>
  <si>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</si>
  <si>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</si>
  <si>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</si>
  <si>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</si>
  <si>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</si>
  <si>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</si>
  <si>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</si>
  <si>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</si>
  <si>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</si>
  <si>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</si>
  <si>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</si>
  <si>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</si>
  <si>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</si>
  <si>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</si>
  <si>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</si>
  <si>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</si>
  <si>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</si>
  <si>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</si>
  <si>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</si>
  <si>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</si>
  <si>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</si>
  <si>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</si>
  <si>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</si>
  <si>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</si>
  <si>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</si>
  <si>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</si>
  <si>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</si>
  <si>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</si>
  <si>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</si>
  <si>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</si>
  <si>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</si>
  <si>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</si>
  <si>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</si>
  <si>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</si>
  <si>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</si>
  <si>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</si>
  <si>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</si>
  <si>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</si>
  <si>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</si>
  <si>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</si>
  <si>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</si>
  <si>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</si>
  <si>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</si>
  <si>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</si>
  <si>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</si>
  <si>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</si>
  <si>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</si>
  <si>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</si>
  <si>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</si>
  <si>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</si>
  <si>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</si>
  <si>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</si>
  <si>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</si>
  <si>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</si>
  <si>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</si>
  <si>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</si>
  <si>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</si>
  <si>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</si>
  <si>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</si>
  <si>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</si>
  <si>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</si>
  <si>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</si>
  <si>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</si>
  <si>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</si>
  <si>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</si>
  <si>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</si>
  <si>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</si>
  <si>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</si>
  <si>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</si>
  <si>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</si>
  <si>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</si>
  <si>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</si>
  <si>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</si>
  <si>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</si>
  <si>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</si>
  <si>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</si>
  <si>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</si>
  <si>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</si>
  <si>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</si>
  <si>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</si>
  <si>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</si>
  <si>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</si>
  <si>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</si>
  <si>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</si>
  <si>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</si>
  <si>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</si>
  <si>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</si>
  <si>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</si>
  <si>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</si>
  <si>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</si>
  <si>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</si>
  <si>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</si>
  <si>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</si>
  <si>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</si>
  <si>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</si>
  <si>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</si>
  <si>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</si>
  <si>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</si>
  <si>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</si>
  <si>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</si>
  <si>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</si>
  <si>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</si>
  <si>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</si>
  <si>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</si>
  <si>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</si>
  <si>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</si>
  <si>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</si>
  <si>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</si>
  <si>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</si>
  <si>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</si>
  <si>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</si>
  <si>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</si>
  <si>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</si>
  <si>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</si>
  <si>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</si>
  <si>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</si>
  <si>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</si>
  <si>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</si>
  <si>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</si>
  <si>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</si>
  <si>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</si>
  <si>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</si>
  <si>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</si>
  <si>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</si>
  <si>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</si>
  <si>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</si>
  <si>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</si>
  <si>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</si>
  <si>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</si>
  <si>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</si>
  <si>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</si>
  <si>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</si>
  <si>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</si>
  <si>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</si>
  <si>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</si>
  <si>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</si>
  <si>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</si>
  <si>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</si>
  <si>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</si>
  <si>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</si>
  <si>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</si>
  <si>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</si>
  <si>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</si>
  <si>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</si>
  <si>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</si>
  <si>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</si>
  <si>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</si>
  <si>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</si>
  <si>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</si>
  <si>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</si>
  <si>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</si>
  <si>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</si>
  <si>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</si>
  <si>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</si>
  <si>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</si>
  <si>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</si>
  <si>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</si>
  <si>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</si>
  <si>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</si>
  <si>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</si>
  <si>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</si>
  <si>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</si>
  <si>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</si>
  <si>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</si>
  <si>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</si>
  <si>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</si>
  <si>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</si>
  <si>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</si>
  <si>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</si>
  <si>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</si>
  <si>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</si>
  <si>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</si>
  <si>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</si>
  <si>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</si>
  <si>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</si>
  <si>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</si>
  <si>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</si>
  <si>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</si>
  <si>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</si>
  <si>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</si>
  <si>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</si>
  <si>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</si>
  <si>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</si>
  <si>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</si>
  <si>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</si>
  <si>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</si>
  <si>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</si>
  <si>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</si>
  <si>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</si>
  <si>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</si>
  <si>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</si>
  <si>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</si>
  <si>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</si>
  <si>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</si>
  <si>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</si>
  <si>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</si>
  <si>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</si>
  <si>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</si>
  <si>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</si>
  <si>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</si>
  <si>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</si>
  <si>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</si>
  <si>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</si>
  <si>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</si>
  <si>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</si>
  <si>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</si>
  <si>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</si>
  <si>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</si>
  <si>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</si>
  <si>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</si>
  <si>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</si>
  <si>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</si>
  <si>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</si>
  <si>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</si>
  <si>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</si>
  <si>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</si>
  <si>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</si>
  <si>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</si>
  <si>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</si>
  <si>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</si>
  <si>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</si>
  <si>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</si>
  <si>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</si>
  <si>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</si>
  <si>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</si>
  <si>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</si>
  <si>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</si>
  <si>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</si>
  <si>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</si>
  <si>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</si>
  <si>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</si>
  <si>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</si>
  <si>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</si>
  <si>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</si>
  <si>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</si>
  <si>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</si>
  <si>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</si>
  <si>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</si>
  <si>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</si>
  <si>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</si>
  <si>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</si>
  <si>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</si>
  <si>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</si>
  <si>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</si>
  <si>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</si>
  <si>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</si>
  <si>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</si>
  <si>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</si>
  <si>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</si>
  <si>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</si>
  <si>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</si>
  <si>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</si>
  <si>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</si>
  <si>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</si>
  <si>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</si>
  <si>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</si>
  <si>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</si>
  <si>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</si>
  <si>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</si>
  <si>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</si>
  <si>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</si>
  <si>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</si>
  <si>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</si>
  <si>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</si>
  <si>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</si>
  <si>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</si>
  <si>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</si>
  <si>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</si>
  <si>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</si>
  <si>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</si>
  <si>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</si>
  <si>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</si>
  <si>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</si>
  <si>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</si>
  <si>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</si>
  <si>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</si>
  <si>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</si>
  <si>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</si>
  <si>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</si>
  <si>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</si>
  <si>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</si>
  <si>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</si>
  <si>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</si>
  <si>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</si>
  <si>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</si>
  <si>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</si>
  <si>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</si>
  <si>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</si>
  <si>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</si>
  <si>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</si>
  <si>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</si>
  <si>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</si>
  <si>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</si>
  <si>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</si>
  <si>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</si>
  <si>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</si>
  <si>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</si>
  <si>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</si>
  <si>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</si>
  <si>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</si>
  <si>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</si>
  <si>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</si>
  <si>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</si>
  <si>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</si>
  <si>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</si>
  <si>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</si>
  <si>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</si>
  <si>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</si>
  <si>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</si>
  <si>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</si>
  <si>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</si>
  <si>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</si>
  <si>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</si>
  <si>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</si>
  <si>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</si>
  <si>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</si>
  <si>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</si>
  <si>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</si>
  <si>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</si>
  <si>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</si>
  <si>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</si>
  <si>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</si>
  <si>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</si>
  <si>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</si>
  <si>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</si>
  <si>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</si>
  <si>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</si>
  <si>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</si>
  <si>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</si>
  <si>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</si>
  <si>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</si>
  <si>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</si>
  <si>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</si>
  <si>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</si>
  <si>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</si>
  <si>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</si>
  <si>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</si>
  <si>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</si>
  <si>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</si>
  <si>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</si>
  <si>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</si>
  <si>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</si>
  <si>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</si>
  <si>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</si>
  <si>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</si>
  <si>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</si>
  <si>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</si>
  <si>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</si>
  <si>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</si>
  <si>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</si>
  <si>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</si>
  <si>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</si>
  <si>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</si>
  <si>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</si>
  <si>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</si>
  <si>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</si>
  <si>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</si>
  <si>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</si>
  <si>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</si>
  <si>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</si>
  <si>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</si>
  <si>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</si>
  <si>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</si>
  <si>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</si>
  <si>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</si>
  <si>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</si>
  <si>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</si>
  <si>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</si>
  <si>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</si>
  <si>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</si>
  <si>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</si>
  <si>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</si>
  <si>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</si>
  <si>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</si>
  <si>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</si>
  <si>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</si>
  <si>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</si>
  <si>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</si>
  <si>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</si>
  <si>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</si>
  <si>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</si>
  <si>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</si>
  <si>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</si>
  <si>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</si>
  <si>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</si>
  <si>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</si>
  <si>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</si>
  <si>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</si>
  <si>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</si>
  <si>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</si>
  <si>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</si>
  <si>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</si>
  <si>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</si>
  <si>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</si>
  <si>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</si>
  <si>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</si>
  <si>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</si>
  <si>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</si>
  <si>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</si>
  <si>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</si>
  <si>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</si>
  <si>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</si>
  <si>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</si>
  <si>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</si>
  <si>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</si>
  <si>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</si>
  <si>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</si>
  <si>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</si>
  <si>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</si>
  <si>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</si>
  <si>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</si>
  <si>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</si>
  <si>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</si>
  <si>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</si>
  <si>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</si>
  <si>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</si>
  <si>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</si>
  <si>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</si>
  <si>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</si>
  <si>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</si>
  <si>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</si>
  <si>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</si>
  <si>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</si>
  <si>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</si>
  <si>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</si>
  <si>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</si>
  <si>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</si>
  <si>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</si>
  <si>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</si>
  <si>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</si>
  <si>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</si>
  <si>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</si>
  <si>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</si>
  <si>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</si>
  <si>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</si>
  <si>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</si>
  <si>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</si>
  <si>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</si>
  <si>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</si>
  <si>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</si>
  <si>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</si>
  <si>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</si>
  <si>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</si>
  <si>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</si>
  <si>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</si>
  <si>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</si>
  <si>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</si>
  <si>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</si>
  <si>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</si>
  <si>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</si>
  <si>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</si>
  <si>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</si>
  <si>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</si>
  <si>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</si>
  <si>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</si>
  <si>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</si>
  <si>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</si>
  <si>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</si>
  <si>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</si>
  <si>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</si>
  <si>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</si>
  <si>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</si>
  <si>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</si>
  <si>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</si>
  <si>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</si>
  <si>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</si>
  <si>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</si>
  <si>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</si>
  <si>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</si>
  <si>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</si>
  <si>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</si>
  <si>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</si>
  <si>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</si>
  <si>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</si>
  <si>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</si>
  <si>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</si>
  <si>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</si>
  <si>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</si>
  <si>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</si>
  <si>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</si>
  <si>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</si>
  <si>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</si>
  <si>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</si>
  <si>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</si>
  <si>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</si>
  <si>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</si>
  <si>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</si>
  <si>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</si>
  <si>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</si>
  <si>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</si>
  <si>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</si>
  <si>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</si>
  <si>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</si>
  <si>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</si>
  <si>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</si>
  <si>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</si>
  <si>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</si>
  <si>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</si>
  <si>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</si>
  <si>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</si>
  <si>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</si>
  <si>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</si>
  <si>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</si>
  <si>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</si>
  <si>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</si>
  <si>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</si>
  <si>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</si>
  <si>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</si>
  <si>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</si>
  <si>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</si>
  <si>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</si>
  <si>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</si>
  <si>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</si>
  <si>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</si>
  <si>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</si>
  <si>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</si>
  <si>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</si>
  <si>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</si>
  <si>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</si>
  <si>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</si>
  <si>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</si>
  <si>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</si>
  <si>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</si>
  <si>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</si>
  <si>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</si>
  <si>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</si>
  <si>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</si>
  <si>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</si>
  <si>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</si>
  <si>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</si>
  <si>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</si>
  <si>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</si>
  <si>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</si>
  <si>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</si>
  <si>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</si>
  <si>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</si>
  <si>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</si>
  <si>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</si>
  <si>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</si>
  <si>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</si>
  <si>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</si>
  <si>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</si>
  <si>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</si>
  <si>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</si>
  <si>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</si>
  <si>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</si>
  <si>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</si>
  <si>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</si>
  <si>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</si>
  <si>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</si>
  <si>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</si>
  <si>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</si>
  <si>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</si>
  <si>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</si>
  <si>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</si>
  <si>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</si>
  <si>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</si>
  <si>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</si>
  <si>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</si>
  <si>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</si>
  <si>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</si>
  <si>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</si>
  <si>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</si>
  <si>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</si>
  <si>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</si>
  <si>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</si>
  <si>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</si>
  <si>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</si>
  <si>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</si>
  <si>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</si>
  <si>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</si>
  <si>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</si>
  <si>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</si>
  <si>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</si>
  <si>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</si>
  <si>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</si>
  <si>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</si>
  <si>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</si>
  <si>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</si>
  <si>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</si>
  <si>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</si>
  <si>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</si>
  <si>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</si>
  <si>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</si>
  <si>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</si>
  <si>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</si>
  <si>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</si>
  <si>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</si>
  <si>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</si>
  <si>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</si>
  <si>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</si>
  <si>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</si>
  <si>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</si>
  <si>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</si>
  <si>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</si>
  <si>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</si>
  <si>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</si>
  <si>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</si>
  <si>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</si>
  <si>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</si>
  <si>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</si>
  <si>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</si>
  <si>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</si>
  <si>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</si>
  <si>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</si>
  <si>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</si>
  <si>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</si>
  <si>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</si>
  <si>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</si>
  <si>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</si>
  <si>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</si>
  <si>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</si>
  <si>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</si>
  <si>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</si>
  <si>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</si>
  <si>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</si>
  <si>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</si>
  <si>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</si>
  <si>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</si>
  <si>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</si>
  <si>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</si>
  <si>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</si>
  <si>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</si>
  <si>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</si>
  <si>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</si>
  <si>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</si>
  <si>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</si>
  <si>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</si>
  <si>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</si>
  <si>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</si>
  <si>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</si>
  <si>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</si>
  <si>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</si>
  <si>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</si>
  <si>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</si>
  <si>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</si>
  <si>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</si>
  <si>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</si>
  <si>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</si>
  <si>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</si>
  <si>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</si>
  <si>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</si>
  <si>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</si>
  <si>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</si>
  <si>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</si>
  <si>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</si>
  <si>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</si>
  <si>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</si>
  <si>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</si>
  <si>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</si>
  <si>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</si>
  <si>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</si>
  <si>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</si>
  <si>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</si>
  <si>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</si>
  <si>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</si>
  <si>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</si>
  <si>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</si>
  <si>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</si>
  <si>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</si>
  <si>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</si>
  <si>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</si>
  <si>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</si>
  <si>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</si>
  <si>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</si>
  <si>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</si>
  <si>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</si>
  <si>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</si>
  <si>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</si>
  <si>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</si>
  <si>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</si>
  <si>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</si>
  <si>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</si>
  <si>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</si>
  <si>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</si>
  <si>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</si>
  <si>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</si>
  <si>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</si>
  <si>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</si>
  <si>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</si>
  <si>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</si>
  <si>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</si>
  <si>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</si>
  <si>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</si>
  <si>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</si>
  <si>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</si>
  <si>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</si>
  <si>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</si>
  <si>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</si>
  <si>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</si>
  <si>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</si>
  <si>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</si>
  <si>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</si>
  <si>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</si>
  <si>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</si>
  <si>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</si>
  <si>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</si>
  <si>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</si>
  <si>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</si>
  <si>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</si>
  <si>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</si>
  <si>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</si>
  <si>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</si>
  <si>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</si>
  <si>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</si>
  <si>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</si>
  <si>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</si>
  <si>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</si>
  <si>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</si>
  <si>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</si>
  <si>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</si>
  <si>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</si>
  <si>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</si>
  <si>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</si>
  <si>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</si>
  <si>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</si>
  <si>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</si>
  <si>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</si>
  <si>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</si>
  <si>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</si>
  <si>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</si>
  <si>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</si>
  <si>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</si>
  <si>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</si>
  <si>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</si>
  <si>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</si>
  <si>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</si>
  <si>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</si>
  <si>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</si>
  <si>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</si>
  <si>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</si>
  <si>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</si>
  <si>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</si>
  <si>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</si>
  <si>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</si>
  <si>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</si>
  <si>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</si>
  <si>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</si>
  <si>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</si>
  <si>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</si>
  <si>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</si>
  <si>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</si>
  <si>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</si>
  <si>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</si>
  <si>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</si>
  <si>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</si>
  <si>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</si>
  <si>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</si>
  <si>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</si>
  <si>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</si>
  <si>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</si>
  <si>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</si>
  <si>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</si>
  <si>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</si>
  <si>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</si>
  <si>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</si>
  <si>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</si>
  <si>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</si>
  <si>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</si>
  <si>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</si>
  <si>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</si>
  <si>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</si>
  <si>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</si>
  <si>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</si>
  <si>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</si>
  <si>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</si>
  <si>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</si>
  <si>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</si>
  <si>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</si>
  <si>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</si>
  <si>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</si>
  <si>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</si>
  <si>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</si>
  <si>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</si>
  <si>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</si>
  <si>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</si>
  <si>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</si>
  <si>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</si>
  <si>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</si>
  <si>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</si>
  <si>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</si>
  <si>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</si>
  <si>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</si>
  <si>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</si>
  <si>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</si>
  <si>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</si>
  <si>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</si>
  <si>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</si>
  <si>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</si>
  <si>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</si>
  <si>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</si>
  <si>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</si>
  <si>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</si>
  <si>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</si>
  <si>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</si>
  <si>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</si>
  <si>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</si>
  <si>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</si>
  <si>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</si>
  <si>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</si>
  <si>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</si>
  <si>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</si>
  <si>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</si>
  <si>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</si>
  <si>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</si>
  <si>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</si>
  <si>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</si>
  <si>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</si>
  <si>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</si>
  <si>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</si>
  <si>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</si>
  <si>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</si>
  <si>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</si>
  <si>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</si>
  <si>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</si>
  <si>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</si>
  <si>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</si>
  <si>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</si>
  <si>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</si>
  <si>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</si>
  <si>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</si>
  <si>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</si>
  <si>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</si>
  <si>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</si>
  <si>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</si>
  <si>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</si>
  <si>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</si>
  <si>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</si>
  <si>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</si>
  <si>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</si>
  <si>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</si>
  <si>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</si>
  <si>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</si>
  <si>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</si>
  <si>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</si>
  <si>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</si>
  <si>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</si>
  <si>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</si>
  <si>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</si>
  <si>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</si>
  <si>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</si>
  <si>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</si>
  <si>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</si>
  <si>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</si>
  <si>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</si>
  <si>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</si>
  <si>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</si>
  <si>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</si>
  <si>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</si>
  <si>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</si>
  <si>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</si>
  <si>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</si>
  <si>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</si>
  <si>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</si>
  <si>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</si>
  <si>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</si>
  <si>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</si>
  <si>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</si>
  <si>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</si>
  <si>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</si>
  <si>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</si>
  <si>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</si>
  <si>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</si>
  <si>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</si>
  <si>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</si>
  <si>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</si>
  <si>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</si>
  <si>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</si>
  <si>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</si>
  <si>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</si>
  <si>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</si>
  <si>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</si>
  <si>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</si>
  <si>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</si>
  <si>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</si>
  <si>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</si>
  <si>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</si>
  <si>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</si>
  <si>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</si>
  <si>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</si>
  <si>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</si>
  <si>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</si>
  <si>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</si>
  <si>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</si>
  <si>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</si>
  <si>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</si>
  <si>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</si>
  <si>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</si>
  <si>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</si>
  <si>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</si>
  <si>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</si>
  <si>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</si>
  <si>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</si>
  <si>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</si>
  <si>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</si>
  <si>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</si>
  <si>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</si>
  <si>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</si>
  <si>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</si>
  <si>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</si>
  <si>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</si>
  <si>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</si>
  <si>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</si>
  <si>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</si>
  <si>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</si>
  <si>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</si>
  <si>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</si>
  <si>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</si>
  <si>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</si>
  <si>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</si>
  <si>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</si>
  <si>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</si>
  <si>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</si>
  <si>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</si>
  <si>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</si>
  <si>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</si>
  <si>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</si>
  <si>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</si>
  <si>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</si>
  <si>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</si>
  <si>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</si>
  <si>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</si>
  <si>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</si>
  <si>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</si>
  <si>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</si>
  <si>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</si>
  <si>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</si>
  <si>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</si>
  <si>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</si>
  <si>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</si>
  <si>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</si>
  <si>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</si>
  <si>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</si>
  <si>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</si>
  <si>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</si>
  <si>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</si>
  <si>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</si>
  <si>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</si>
  <si>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</si>
  <si>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</si>
  <si>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</si>
  <si>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</si>
  <si>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</si>
  <si>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</si>
  <si>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</si>
  <si>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</si>
  <si>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</si>
  <si>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</si>
  <si>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</si>
  <si>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</si>
  <si>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</si>
  <si>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</si>
  <si>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</si>
  <si>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</si>
  <si>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</si>
  <si>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</si>
  <si>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</si>
  <si>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</si>
  <si>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</si>
  <si>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</si>
  <si>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</si>
  <si>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</si>
  <si>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</si>
  <si>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</si>
  <si>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</si>
  <si>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</si>
  <si>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</si>
  <si>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</si>
  <si>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</si>
  <si>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</si>
  <si>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</si>
  <si>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</si>
  <si>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</si>
  <si>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</si>
  <si>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</si>
  <si>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</si>
  <si>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</si>
  <si>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</si>
  <si>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</si>
  <si>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</si>
  <si>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</si>
  <si>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</si>
  <si>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</si>
  <si>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</si>
  <si>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</si>
  <si>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</si>
  <si>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</si>
  <si>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</si>
  <si>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</si>
  <si>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</si>
  <si>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</si>
  <si>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</si>
  <si>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</si>
  <si>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</si>
  <si>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</si>
  <si>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</si>
  <si>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</si>
  <si>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</si>
  <si>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</si>
  <si>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</si>
  <si>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</si>
  <si>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</si>
  <si>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</si>
  <si>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</si>
  <si>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</si>
  <si>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</si>
  <si>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</si>
  <si>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</si>
  <si>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</si>
  <si>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</si>
  <si>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</si>
  <si>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</si>
  <si>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</si>
  <si>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</si>
  <si>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</si>
  <si>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</si>
  <si>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</si>
  <si>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</si>
  <si>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</si>
  <si>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</si>
  <si>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</si>
  <si>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</si>
  <si>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</si>
  <si>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</si>
  <si>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</si>
  <si>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</si>
  <si>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</si>
  <si>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</si>
  <si>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</si>
  <si>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</si>
  <si>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</si>
  <si>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</si>
  <si>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</si>
  <si>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</si>
  <si>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</si>
  <si>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</si>
  <si>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</si>
  <si>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</si>
  <si>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</si>
  <si>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</si>
  <si>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</si>
  <si>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</si>
  <si>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</si>
  <si>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</si>
  <si>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</si>
  <si>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</si>
  <si>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</si>
  <si>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</si>
  <si>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</si>
  <si>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</si>
  <si>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</si>
  <si>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</si>
  <si>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</si>
  <si>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</si>
  <si>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</si>
  <si>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</si>
  <si>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</si>
  <si>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</si>
  <si>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</si>
  <si>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</si>
  <si>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</si>
  <si>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</si>
  <si>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</si>
  <si>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</si>
  <si>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</si>
  <si>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</si>
  <si>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</si>
  <si>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</si>
  <si>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</si>
  <si>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</si>
  <si>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</si>
  <si>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</si>
  <si>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</si>
  <si>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</si>
  <si>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</si>
  <si>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</si>
  <si>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</si>
  <si>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</si>
  <si>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</si>
  <si>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</si>
  <si>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</si>
  <si>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</si>
  <si>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</si>
  <si>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</si>
  <si>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</si>
  <si>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</si>
  <si>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</si>
  <si>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</si>
  <si>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</si>
  <si>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</si>
  <si>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</si>
  <si>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</si>
  <si>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</si>
  <si>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</si>
  <si>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</si>
  <si>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</si>
  <si>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</si>
  <si>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</si>
  <si>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</si>
  <si>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</si>
  <si>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</si>
  <si>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</si>
  <si>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</si>
  <si>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</si>
  <si>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</si>
  <si>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</si>
  <si>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</si>
  <si>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</si>
  <si>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</si>
  <si>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</si>
  <si>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</si>
  <si>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</si>
  <si>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</si>
  <si>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</si>
  <si>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</si>
  <si>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</si>
  <si>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</si>
  <si>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</si>
  <si>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</si>
  <si>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</si>
  <si>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</si>
  <si>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</si>
  <si>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</si>
  <si>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</si>
  <si>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</si>
  <si>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</si>
  <si>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</si>
  <si>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</si>
  <si>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</si>
  <si>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</si>
  <si>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</si>
  <si>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</si>
  <si>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</si>
  <si>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</si>
  <si>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</si>
  <si>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</si>
  <si>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</si>
  <si>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</si>
  <si>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</si>
  <si>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</si>
  <si>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</si>
  <si>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</si>
  <si>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</si>
  <si>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</si>
  <si>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</si>
  <si>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</si>
  <si>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</si>
  <si>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</si>
  <si>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</si>
  <si>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</si>
  <si>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</si>
  <si>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</si>
  <si>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</si>
  <si>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</si>
  <si>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</si>
  <si>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</si>
  <si>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</si>
  <si>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</si>
  <si>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</si>
  <si>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</si>
  <si>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</si>
  <si>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</si>
  <si>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</si>
  <si>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</si>
  <si>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</si>
  <si>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</si>
  <si>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</si>
  <si>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</si>
  <si>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</si>
  <si>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</si>
  <si>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</si>
  <si>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</si>
  <si>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</si>
  <si>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</si>
  <si>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</si>
  <si>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</si>
  <si>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</si>
  <si>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</si>
  <si>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</si>
  <si>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</si>
  <si>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</si>
  <si>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</si>
  <si>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</si>
  <si>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</si>
  <si>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</si>
  <si>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</si>
  <si>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</si>
  <si>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</si>
  <si>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</si>
  <si>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</si>
  <si>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</si>
  <si>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</si>
  <si>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</si>
  <si>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</si>
  <si>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</si>
  <si>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</si>
  <si>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</si>
  <si>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</si>
  <si>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</si>
  <si>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</si>
  <si>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</si>
  <si>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</si>
  <si>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</si>
  <si>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</si>
  <si>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</si>
  <si>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</si>
  <si>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</si>
  <si>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</si>
  <si>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</si>
  <si>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</si>
  <si>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</si>
  <si>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</si>
  <si>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</si>
  <si>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</si>
  <si>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</si>
  <si>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</si>
  <si>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</si>
  <si>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</si>
  <si>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</si>
  <si>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</si>
  <si>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</si>
  <si>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</si>
  <si>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</si>
  <si>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</si>
  <si>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</si>
  <si>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</si>
  <si>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</si>
  <si>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</si>
  <si>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</si>
  <si>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</si>
  <si>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</si>
  <si>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</si>
  <si>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</si>
  <si>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</si>
  <si>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</si>
  <si>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</si>
  <si>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</si>
  <si>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</si>
  <si>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</si>
  <si>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</si>
  <si>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</si>
  <si>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</si>
  <si>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</si>
  <si>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</si>
  <si>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</si>
  <si>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</si>
  <si>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</si>
  <si>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</si>
  <si>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</si>
  <si>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</si>
  <si>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</si>
  <si>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</si>
  <si>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</si>
  <si>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</si>
  <si>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</si>
  <si>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</si>
  <si>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</si>
  <si>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</si>
  <si>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</si>
  <si>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</si>
  <si>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</si>
  <si>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</si>
  <si>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</si>
  <si>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</si>
  <si>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</si>
  <si>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</si>
  <si>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</si>
  <si>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</si>
  <si>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</si>
  <si>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</si>
  <si>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</si>
  <si>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</si>
  <si>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</si>
  <si>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</si>
  <si>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</si>
  <si>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</si>
  <si>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</si>
  <si>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</si>
  <si>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</si>
  <si>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</si>
  <si>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</si>
  <si>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</si>
  <si>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</si>
  <si>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</si>
  <si>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</si>
  <si>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</si>
  <si>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</si>
  <si>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</si>
  <si>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</si>
  <si>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</si>
  <si>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</si>
  <si>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</si>
  <si>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</si>
  <si>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</si>
  <si>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</si>
  <si>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</si>
  <si>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</si>
  <si>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</si>
  <si>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</si>
  <si>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</si>
  <si>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</si>
  <si>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</si>
  <si>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</si>
  <si>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</si>
  <si>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</si>
  <si>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</si>
  <si>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</si>
  <si>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</si>
  <si>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</si>
  <si>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</si>
  <si>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</si>
  <si>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</si>
  <si>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</si>
  <si>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</si>
  <si>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</si>
  <si>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</si>
  <si>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</si>
  <si>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</si>
  <si>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</si>
  <si>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</si>
  <si>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</si>
  <si>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</si>
  <si>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</si>
  <si>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</si>
  <si>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</si>
  <si>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</si>
  <si>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</si>
  <si>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</si>
  <si>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</si>
  <si>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</si>
  <si>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</si>
  <si>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</si>
  <si>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</si>
  <si>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</si>
  <si>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</si>
  <si>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</si>
  <si>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</si>
  <si>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</si>
  <si>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</si>
  <si>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</si>
  <si>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</si>
  <si>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</si>
  <si>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</si>
  <si>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</si>
  <si>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</si>
  <si>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</si>
  <si>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</si>
  <si>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</si>
  <si>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</si>
  <si>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</si>
  <si>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</si>
  <si>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</si>
  <si>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</si>
  <si>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</si>
  <si>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</si>
  <si>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</si>
  <si>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</si>
  <si>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</si>
  <si>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</si>
  <si>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</si>
  <si>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</si>
  <si>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</si>
  <si>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</si>
  <si>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</si>
  <si>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</si>
  <si>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</si>
  <si>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</si>
  <si>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</si>
  <si>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</si>
  <si>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</si>
  <si>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</si>
  <si>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</si>
  <si>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</si>
  <si>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</si>
  <si>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</si>
  <si>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</si>
  <si>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</si>
  <si>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</si>
  <si>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</si>
  <si>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</si>
  <si>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</si>
  <si>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</si>
  <si>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</si>
  <si>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</si>
  <si>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</si>
  <si>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</si>
  <si>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</si>
  <si>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</si>
  <si>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</si>
  <si>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</si>
  <si>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</si>
  <si>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</si>
  <si>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</si>
  <si>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</si>
  <si>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</si>
  <si>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</si>
  <si>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</si>
  <si>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</si>
  <si>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</si>
  <si>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</si>
  <si>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</si>
  <si>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</si>
  <si>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</si>
  <si>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</si>
  <si>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</si>
  <si>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</si>
  <si>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</si>
  <si>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</si>
  <si>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</si>
  <si>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</si>
  <si>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</si>
  <si>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</si>
  <si>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</si>
  <si>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</si>
  <si>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</si>
  <si>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</si>
  <si>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</si>
  <si>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</si>
  <si>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</si>
  <si>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</si>
  <si>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</si>
  <si>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</si>
  <si>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</si>
  <si>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</si>
  <si>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</si>
  <si>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</si>
  <si>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</si>
  <si>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</si>
  <si>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</si>
  <si>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</si>
  <si>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</si>
  <si>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</si>
  <si>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</si>
  <si>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</si>
  <si>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</si>
  <si>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</si>
  <si>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</si>
  <si>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</si>
  <si>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</si>
  <si>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</si>
  <si>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</si>
  <si>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</si>
  <si>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</si>
  <si>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</si>
  <si>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</si>
  <si>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</si>
  <si>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</si>
  <si>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</si>
  <si>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</si>
  <si>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</si>
  <si>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</si>
  <si>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</si>
  <si>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</si>
  <si>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</si>
  <si>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</si>
  <si>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</si>
  <si>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</si>
  <si>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</si>
  <si>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</si>
  <si>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</si>
  <si>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</si>
  <si>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</si>
  <si>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</si>
  <si>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</si>
  <si>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</si>
  <si>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</si>
  <si>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</si>
  <si>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</si>
  <si>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</si>
  <si>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</si>
  <si>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</si>
  <si>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</si>
  <si>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</si>
  <si>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</si>
  <si>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</si>
  <si>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</si>
  <si>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</si>
  <si>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</si>
  <si>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</si>
  <si>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</si>
  <si>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</si>
  <si>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</si>
  <si>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</si>
  <si>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</si>
  <si>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</si>
  <si>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</si>
  <si>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</si>
  <si>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</si>
  <si>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</si>
  <si>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</si>
  <si>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</si>
  <si>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</si>
  <si>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</si>
  <si>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</si>
  <si>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</si>
  <si>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</si>
  <si>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</si>
  <si>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</si>
  <si>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</si>
  <si>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</si>
  <si>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</si>
  <si>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</si>
  <si>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</si>
  <si>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</si>
  <si>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</si>
  <si>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</si>
  <si>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</si>
  <si>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</si>
  <si>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</si>
  <si>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</si>
  <si>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</si>
  <si>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</si>
  <si>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</si>
  <si>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</si>
  <si>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</si>
  <si>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</si>
  <si>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</si>
  <si>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</si>
  <si>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</si>
  <si>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</si>
  <si>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</si>
  <si>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</si>
  <si>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</si>
  <si>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</si>
  <si>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</si>
  <si>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</si>
  <si>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</si>
  <si>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</si>
  <si>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</si>
  <si>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</si>
  <si>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</si>
  <si>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</si>
  <si>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</si>
  <si>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</si>
  <si>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</si>
  <si>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</si>
  <si>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</si>
  <si>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</si>
  <si>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</si>
  <si>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</si>
  <si>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</si>
  <si>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</si>
  <si>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</si>
  <si>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</si>
  <si>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</si>
  <si>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</si>
  <si>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</si>
  <si>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</si>
  <si>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</si>
  <si>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</si>
  <si>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</si>
  <si>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</si>
  <si>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</si>
  <si>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</si>
  <si>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</si>
  <si>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</si>
  <si>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</si>
  <si>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</si>
  <si>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</si>
  <si>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</si>
  <si>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</si>
  <si>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</si>
  <si>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</si>
  <si>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</si>
  <si>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</si>
  <si>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</si>
  <si>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</si>
  <si>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</si>
  <si>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</si>
  <si>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</si>
  <si>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</si>
  <si>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</si>
  <si>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</si>
  <si>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</si>
  <si>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</si>
  <si>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</si>
  <si>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</si>
  <si>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</si>
  <si>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</si>
  <si>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</si>
  <si>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</si>
  <si>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</si>
  <si>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</si>
  <si>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</si>
  <si>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</si>
  <si>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</si>
  <si>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</si>
  <si>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</si>
  <si>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</si>
  <si>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</si>
  <si>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</si>
  <si>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</si>
  <si>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</si>
  <si>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</si>
  <si>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</si>
  <si>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</si>
  <si>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</si>
  <si>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</si>
  <si>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</si>
  <si>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</si>
  <si>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</si>
  <si>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</si>
  <si>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</si>
  <si>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</si>
  <si>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</si>
  <si>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</si>
  <si>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</si>
  <si>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</si>
  <si>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</si>
  <si>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</si>
  <si>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</si>
  <si>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</si>
  <si>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</si>
  <si>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</si>
  <si>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</si>
  <si>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</si>
  <si>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</si>
  <si>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</si>
  <si>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</si>
  <si>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</si>
  <si>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</si>
  <si>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</si>
  <si>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</si>
  <si>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</si>
  <si>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</si>
  <si>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</si>
  <si>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</si>
  <si>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</si>
  <si>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</si>
  <si>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</si>
  <si>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</si>
  <si>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</si>
  <si>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</si>
  <si>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</si>
  <si>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</si>
  <si>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</si>
  <si>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</si>
  <si>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</si>
  <si>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</si>
  <si>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</si>
  <si>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</si>
  <si>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</si>
  <si>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</si>
  <si>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</si>
  <si>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</si>
  <si>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</si>
  <si>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</si>
  <si>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</si>
  <si>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</si>
  <si>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</si>
  <si>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</si>
  <si>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</si>
  <si>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</si>
  <si>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</si>
  <si>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</si>
  <si>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</si>
  <si>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</si>
  <si>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</si>
  <si>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</si>
  <si>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</si>
  <si>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</si>
  <si>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</si>
  <si>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</si>
  <si>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</si>
  <si>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</si>
  <si>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</si>
  <si>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</si>
  <si>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</si>
  <si>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</si>
  <si>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</si>
  <si>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</si>
  <si>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</si>
  <si>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</si>
  <si>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</si>
  <si>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</si>
  <si>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</si>
  <si>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</si>
  <si>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</si>
  <si>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</si>
  <si>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</si>
  <si>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</si>
  <si>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</si>
  <si>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</si>
  <si>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</si>
  <si>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</si>
  <si>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</si>
  <si>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</si>
  <si>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</si>
  <si>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</si>
  <si>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</si>
  <si>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</si>
  <si>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</si>
  <si>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</si>
  <si>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</si>
  <si>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</si>
  <si>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</si>
  <si>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</si>
  <si>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</si>
  <si>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</si>
  <si>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</si>
  <si>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</si>
  <si>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</si>
  <si>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</si>
  <si>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</si>
  <si>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</si>
  <si>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</si>
  <si>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</si>
  <si>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</si>
  <si>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</si>
  <si>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</si>
  <si>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</si>
  <si>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</si>
  <si>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</si>
  <si>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</si>
  <si>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</si>
  <si>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</si>
  <si>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</si>
  <si>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</si>
  <si>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</si>
  <si>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</si>
  <si>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</si>
  <si>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</si>
  <si>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</si>
  <si>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</si>
  <si>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</si>
  <si>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</si>
  <si>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</si>
  <si>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</si>
  <si>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</si>
  <si>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</si>
  <si>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</si>
  <si>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</si>
  <si>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</si>
  <si>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</si>
  <si>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</si>
  <si>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</si>
  <si>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</si>
  <si>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</si>
  <si>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</si>
  <si>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</si>
  <si>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</si>
  <si>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</si>
  <si>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</si>
  <si>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</si>
  <si>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</si>
  <si>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</si>
  <si>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</si>
  <si>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</si>
  <si>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</si>
  <si>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</si>
  <si>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</si>
  <si>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</si>
  <si>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</si>
  <si>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</si>
  <si>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</si>
  <si>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</si>
  <si>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</si>
  <si>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</si>
  <si>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</si>
  <si>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</si>
  <si>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</si>
  <si>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</si>
  <si>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</si>
  <si>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</si>
  <si>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</si>
  <si>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</si>
  <si>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</si>
  <si>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</si>
  <si>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</si>
  <si>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</si>
  <si>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</si>
  <si>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</si>
  <si>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</si>
  <si>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</si>
  <si>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</si>
  <si>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</si>
  <si>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</si>
  <si>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</si>
  <si>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</si>
  <si>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</si>
  <si>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</si>
  <si>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</si>
  <si>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</si>
  <si>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</si>
  <si>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</si>
  <si>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</si>
  <si>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</si>
  <si>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</si>
  <si>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</si>
  <si>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</si>
  <si>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</si>
  <si>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</si>
  <si>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</si>
  <si>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</si>
  <si>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</si>
  <si>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</si>
  <si>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</si>
  <si>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</si>
  <si>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</si>
  <si>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</si>
  <si>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</si>
  <si>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</si>
  <si>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</si>
  <si>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</si>
  <si>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</si>
  <si>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</si>
  <si>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</si>
  <si>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</si>
  <si>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</si>
  <si>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</si>
  <si>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</si>
  <si>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</si>
  <si>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</si>
  <si>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</si>
  <si>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</si>
  <si>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</si>
  <si>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</si>
  <si>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</si>
  <si>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</si>
  <si>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</si>
  <si>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</si>
  <si>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</si>
  <si>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</si>
  <si>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</si>
  <si>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</si>
  <si>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</si>
  <si>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</si>
  <si>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</si>
  <si>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</si>
  <si>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</si>
  <si>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</si>
  <si>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</si>
  <si>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</si>
  <si>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</si>
  <si>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</si>
  <si>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</si>
  <si>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</si>
  <si>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</si>
  <si>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</si>
  <si>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</si>
  <si>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</si>
  <si>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</si>
  <si>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</si>
  <si>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</si>
  <si>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</si>
  <si>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</si>
  <si>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</si>
  <si>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</si>
  <si>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</si>
  <si>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</si>
  <si>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</si>
  <si>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</si>
  <si>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</si>
  <si>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</si>
  <si>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</si>
  <si>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</si>
  <si>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</si>
  <si>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</si>
  <si>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</si>
  <si>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</si>
  <si>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</si>
  <si>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</si>
  <si>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</si>
  <si>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</si>
  <si>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</si>
  <si>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</si>
  <si>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</si>
  <si>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</si>
  <si>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</si>
  <si>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</si>
  <si>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</si>
  <si>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</si>
  <si>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</si>
  <si>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</si>
  <si>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</si>
  <si>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</si>
  <si>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</si>
  <si>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</si>
  <si>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</si>
  <si>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</si>
  <si>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</si>
  <si>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</si>
  <si>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</si>
  <si>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</si>
  <si>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</si>
  <si>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</si>
  <si>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</si>
  <si>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</si>
  <si>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</si>
  <si>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</si>
  <si>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</si>
  <si>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</si>
  <si>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</si>
  <si>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</si>
  <si>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</si>
  <si>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</si>
  <si>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</si>
  <si>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</si>
  <si>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</si>
  <si>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</si>
  <si>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</si>
  <si>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</si>
  <si>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</si>
  <si>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</si>
  <si>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</si>
  <si>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</si>
  <si>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</si>
  <si>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</si>
  <si>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</si>
  <si>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</si>
  <si>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</si>
  <si>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</si>
  <si>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</si>
  <si>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</si>
  <si>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</si>
  <si>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</si>
  <si>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</si>
  <si>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</si>
  <si>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</si>
  <si>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</si>
  <si>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</si>
  <si>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</si>
  <si>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</si>
  <si>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</si>
  <si>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</si>
  <si>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</si>
  <si>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</si>
  <si>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</si>
  <si>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</si>
  <si>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</si>
  <si>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</si>
  <si>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</si>
  <si>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</si>
  <si>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</si>
  <si>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</si>
  <si>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</si>
  <si>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</si>
  <si>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</si>
  <si>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</si>
  <si>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</si>
  <si>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</si>
  <si>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</si>
  <si>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</si>
  <si>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</si>
  <si>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</si>
  <si>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</si>
  <si>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</si>
  <si>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</si>
  <si>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</si>
  <si>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</si>
  <si>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</si>
  <si>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</si>
  <si>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</si>
  <si>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</si>
  <si>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</si>
  <si>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</si>
  <si>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</si>
  <si>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</si>
  <si>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</si>
  <si>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</si>
  <si>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</si>
  <si>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</si>
  <si>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</si>
  <si>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</si>
  <si>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</si>
  <si>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</si>
  <si>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</si>
  <si>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</si>
  <si>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</si>
  <si>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</si>
  <si>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</si>
  <si>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</si>
  <si>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</si>
  <si>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</si>
  <si>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</si>
  <si>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</si>
  <si>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</si>
  <si>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</si>
  <si>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</si>
  <si>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</si>
  <si>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</si>
  <si>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</si>
  <si>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</si>
  <si>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</si>
  <si>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</si>
  <si>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</si>
  <si>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</si>
  <si>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</si>
  <si>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</si>
  <si>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</si>
  <si>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</si>
  <si>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</si>
  <si>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</si>
  <si>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</si>
  <si>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</si>
  <si>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</si>
  <si>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</si>
  <si>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</si>
  <si>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</si>
  <si>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</si>
  <si>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</si>
  <si>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</si>
  <si>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</si>
  <si>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</si>
  <si>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</si>
  <si>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</si>
  <si>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</si>
  <si>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</si>
  <si>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</si>
  <si>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</si>
  <si>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</si>
  <si>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</si>
  <si>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</si>
  <si>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</si>
  <si>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</si>
  <si>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</si>
  <si>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</si>
  <si>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</si>
  <si>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</si>
  <si>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</si>
  <si>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</si>
  <si>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</si>
  <si>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</si>
  <si>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</si>
  <si>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</si>
  <si>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</si>
  <si>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</si>
  <si>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</si>
  <si>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</si>
  <si>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</si>
  <si>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</si>
  <si>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</si>
  <si>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</si>
  <si>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</si>
  <si>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</si>
  <si>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</si>
  <si>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</si>
  <si>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</si>
  <si>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</si>
  <si>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</si>
  <si>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</si>
  <si>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</si>
  <si>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</si>
  <si>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</si>
  <si>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</si>
  <si>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</si>
  <si>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</si>
  <si>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</si>
  <si>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</si>
  <si>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</si>
  <si>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</si>
  <si>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</si>
  <si>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</si>
  <si>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</si>
  <si>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</si>
  <si>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</si>
  <si>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</si>
  <si>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</si>
  <si>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</si>
  <si>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</si>
  <si>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</si>
  <si>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</si>
  <si>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</si>
  <si>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</si>
  <si>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</si>
  <si>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</si>
  <si>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</si>
  <si>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</si>
  <si>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</si>
  <si>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</si>
  <si>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</si>
  <si>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</si>
  <si>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</si>
  <si>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</si>
  <si>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</si>
  <si>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</si>
  <si>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</si>
  <si>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</si>
  <si>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</si>
  <si>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</si>
  <si>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</si>
  <si>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</si>
  <si>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</si>
  <si>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</si>
  <si>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</si>
  <si>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</si>
  <si>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</si>
  <si>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</si>
  <si>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</si>
  <si>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</si>
  <si>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</si>
  <si>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</si>
  <si>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</si>
  <si>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</si>
  <si>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</si>
  <si>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</si>
  <si>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</si>
  <si>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</si>
  <si>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</si>
  <si>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</si>
  <si>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</si>
  <si>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</si>
  <si>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</si>
  <si>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</si>
  <si>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</si>
  <si>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</si>
  <si>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</si>
  <si>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</si>
  <si>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</si>
  <si>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</si>
  <si>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</si>
  <si>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</si>
  <si>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</si>
  <si>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</si>
  <si>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</si>
  <si>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</si>
  <si>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</si>
  <si>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</si>
  <si>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</si>
  <si>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</si>
  <si>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</si>
  <si>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</si>
  <si>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</si>
  <si>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</si>
  <si>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</si>
  <si>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</si>
  <si>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</si>
  <si>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</si>
  <si>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</si>
  <si>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</si>
  <si>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</si>
  <si>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</si>
  <si>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</si>
  <si>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</si>
  <si>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</si>
  <si>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</si>
  <si>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</si>
  <si>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</si>
  <si>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</si>
  <si>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</si>
  <si>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</si>
  <si>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</si>
  <si>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</si>
  <si>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</si>
  <si>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</si>
  <si>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</si>
  <si>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</si>
  <si>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</si>
  <si>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</si>
  <si>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</si>
  <si>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</si>
  <si>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</si>
  <si>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</si>
  <si>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</si>
  <si>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</si>
  <si>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</si>
  <si>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</si>
  <si>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</si>
  <si>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</si>
  <si>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</si>
  <si>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</si>
  <si>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</si>
  <si>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</si>
  <si>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</si>
  <si>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</si>
  <si>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</si>
  <si>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</si>
  <si>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</si>
  <si>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</si>
  <si>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</si>
  <si>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</si>
  <si>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</si>
  <si>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</si>
  <si>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</si>
  <si>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</si>
  <si>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</si>
  <si>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</si>
  <si>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</si>
  <si>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</si>
  <si>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</si>
  <si>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</si>
  <si>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</si>
  <si>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</si>
  <si>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</si>
  <si>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</si>
  <si>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</si>
  <si>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</si>
  <si>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</si>
  <si>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</si>
  <si>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</si>
  <si>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</si>
  <si>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</si>
  <si>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</si>
  <si>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</si>
  <si>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</si>
  <si>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</si>
  <si>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</si>
  <si>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</si>
  <si>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</si>
  <si>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</si>
  <si>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</si>
  <si>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</si>
  <si>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</si>
  <si>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</si>
  <si>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</si>
  <si>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</si>
  <si>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</si>
  <si>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</si>
  <si>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</si>
  <si>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</si>
  <si>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</si>
  <si>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</si>
  <si>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</si>
  <si>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</si>
  <si>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</si>
  <si>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</si>
  <si>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</si>
  <si>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</si>
  <si>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</si>
  <si>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</si>
  <si>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</si>
  <si>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</si>
  <si>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</si>
  <si>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</si>
  <si>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</si>
  <si>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</si>
  <si>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</si>
  <si>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</si>
  <si>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</si>
  <si>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</si>
  <si>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</si>
  <si>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</si>
  <si>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</si>
  <si>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</si>
  <si>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</si>
  <si>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</si>
  <si>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</si>
  <si>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</si>
  <si>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</si>
  <si>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</si>
  <si>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</si>
  <si>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</si>
  <si>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</si>
  <si>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</si>
  <si>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</si>
  <si>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</si>
  <si>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</si>
  <si>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</si>
  <si>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</si>
  <si>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</si>
  <si>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</si>
  <si>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</si>
  <si>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</si>
  <si>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</si>
  <si>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</si>
  <si>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</si>
  <si>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</si>
  <si>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</si>
  <si>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</si>
  <si>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</si>
  <si>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</si>
  <si>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</si>
  <si>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</si>
  <si>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</si>
  <si>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</si>
  <si>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</si>
  <si>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</si>
  <si>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</si>
  <si>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</si>
  <si>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</si>
  <si>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</si>
  <si>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</si>
  <si>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</si>
  <si>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</si>
  <si>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</si>
  <si>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</si>
  <si>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</si>
  <si>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</si>
  <si>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</si>
  <si>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</si>
  <si>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</si>
  <si>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</si>
  <si>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</si>
  <si>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</si>
  <si>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</si>
  <si>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</si>
  <si>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</si>
  <si>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</si>
  <si>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</si>
  <si>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</si>
  <si>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</si>
  <si>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</si>
  <si>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</si>
  <si>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</si>
  <si>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</si>
  <si>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</si>
  <si>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</si>
  <si>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</si>
  <si>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</si>
  <si>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</si>
  <si>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</si>
  <si>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</si>
  <si>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</si>
  <si>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</si>
  <si>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</si>
  <si>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</si>
  <si>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</si>
  <si>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</si>
  <si>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</si>
  <si>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</si>
  <si>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</si>
  <si>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</si>
  <si>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</si>
  <si>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</si>
  <si>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</si>
  <si>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</si>
  <si>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</si>
  <si>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</si>
  <si>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</si>
  <si>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</si>
  <si>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</si>
  <si>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</si>
  <si>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</si>
  <si>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</si>
  <si>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</si>
  <si>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</si>
  <si>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</si>
  <si>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</si>
  <si>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</si>
  <si>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</si>
  <si>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</si>
  <si>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</si>
  <si>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</si>
  <si>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</si>
  <si>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</si>
  <si>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</si>
  <si>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</si>
  <si>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</si>
  <si>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</si>
  <si>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</si>
  <si>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</si>
  <si>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</si>
  <si>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</si>
  <si>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</si>
  <si>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</si>
  <si>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</si>
  <si>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</si>
  <si>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</si>
  <si>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</si>
  <si>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</si>
  <si>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</si>
  <si>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</si>
  <si>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</si>
  <si>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</si>
  <si>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</si>
  <si>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</si>
  <si>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</si>
  <si>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</si>
  <si>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</si>
  <si>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</si>
  <si>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</si>
  <si>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</si>
  <si>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</si>
  <si>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</si>
  <si>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</si>
  <si>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</si>
  <si>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</si>
  <si>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</si>
  <si>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</si>
  <si>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</si>
  <si>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</si>
  <si>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</si>
  <si>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</si>
  <si>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</si>
  <si>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</si>
  <si>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</si>
  <si>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</si>
  <si>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</si>
  <si>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</si>
  <si>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</si>
  <si>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</si>
  <si>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</si>
  <si>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</si>
  <si>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</si>
  <si>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</si>
  <si>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</si>
  <si>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</si>
  <si>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</si>
  <si>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</si>
  <si>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</si>
  <si>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</si>
  <si>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</si>
  <si>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</si>
  <si>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</si>
  <si>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</si>
  <si>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</si>
  <si>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</si>
  <si>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</si>
  <si>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</si>
  <si>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</si>
  <si>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</si>
  <si>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</si>
  <si>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</si>
  <si>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</si>
  <si>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</si>
  <si>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</si>
  <si>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</si>
  <si>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</si>
  <si>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</si>
  <si>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</si>
  <si>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</si>
  <si>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</si>
  <si>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</si>
  <si>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</si>
  <si>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</si>
  <si>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</si>
  <si>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</si>
  <si>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</si>
  <si>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</si>
  <si>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</si>
  <si>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</si>
  <si>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</si>
  <si>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</si>
  <si>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</si>
  <si>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</si>
  <si>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</si>
  <si>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</si>
  <si>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</si>
  <si>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</si>
  <si>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</si>
  <si>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</si>
  <si>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</si>
  <si>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</si>
  <si>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</si>
  <si>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</si>
  <si>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</si>
  <si>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</si>
  <si>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</si>
  <si>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</si>
  <si>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</si>
  <si>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</si>
  <si>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</si>
  <si>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</si>
  <si>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</si>
  <si>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</si>
  <si>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</si>
  <si>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</si>
  <si>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</si>
  <si>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</si>
  <si>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</si>
  <si>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</si>
  <si>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</si>
  <si>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</si>
  <si>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</si>
  <si>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</si>
  <si>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</si>
  <si>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</si>
  <si>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</si>
  <si>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</si>
  <si>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</si>
  <si>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</si>
  <si>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</si>
  <si>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</si>
  <si>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</si>
  <si>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</si>
  <si>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</si>
  <si>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</si>
  <si>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</si>
  <si>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</si>
  <si>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</si>
  <si>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</si>
  <si>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</si>
  <si>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</si>
  <si>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</si>
  <si>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</si>
  <si>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</si>
  <si>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</si>
  <si>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</si>
  <si>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</si>
  <si>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</si>
  <si>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</si>
  <si>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</si>
  <si>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</si>
  <si>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</si>
  <si>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</si>
  <si>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</si>
  <si>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</si>
  <si>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</si>
  <si>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</si>
  <si>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</si>
  <si>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</si>
  <si>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</si>
  <si>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</si>
  <si>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</si>
  <si>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</si>
  <si>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</si>
  <si>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</si>
  <si>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</si>
  <si>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</si>
  <si>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</si>
  <si>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</si>
  <si>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</si>
  <si>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</si>
  <si>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</si>
  <si>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</si>
  <si>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</si>
  <si>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</si>
  <si>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</si>
  <si>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</si>
  <si>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</si>
  <si>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</si>
  <si>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</si>
  <si>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</si>
  <si>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</si>
  <si>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</si>
  <si>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</si>
  <si>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</si>
  <si>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</si>
  <si>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</si>
  <si>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</si>
  <si>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</si>
  <si>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</si>
  <si>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</si>
  <si>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</si>
  <si>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</si>
  <si>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</si>
  <si>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</si>
  <si>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</si>
  <si>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</si>
  <si>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</si>
  <si>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</si>
  <si>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</si>
  <si>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</si>
  <si>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</si>
  <si>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</si>
  <si>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</si>
  <si>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</si>
  <si>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</si>
  <si>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</si>
  <si>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</si>
  <si>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</si>
  <si>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</si>
  <si>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</si>
  <si>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</si>
  <si>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</si>
  <si>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</si>
  <si>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</si>
  <si>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</si>
  <si>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</si>
  <si>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</si>
  <si>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</si>
  <si>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</si>
  <si>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</si>
  <si>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</si>
  <si>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</si>
  <si>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</si>
  <si>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</si>
  <si>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</si>
  <si>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</si>
  <si>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</si>
  <si>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</si>
  <si>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</si>
  <si>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</si>
  <si>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</si>
  <si>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</si>
  <si>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</si>
  <si>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</si>
  <si>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</si>
  <si>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</si>
  <si>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</si>
  <si>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</si>
  <si>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</si>
  <si>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</si>
  <si>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</si>
  <si>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</si>
  <si>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</si>
  <si>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</si>
  <si>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</si>
  <si>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</si>
  <si>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</si>
  <si>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</si>
  <si>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</si>
  <si>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</si>
  <si>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</si>
  <si>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</si>
  <si>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</si>
  <si>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</si>
  <si>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</si>
  <si>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</si>
  <si>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</si>
  <si>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</si>
  <si>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</si>
  <si>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</si>
  <si>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</si>
  <si>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</si>
  <si>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</si>
  <si>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</si>
  <si>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</si>
  <si>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</si>
  <si>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</si>
  <si>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</si>
  <si>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</si>
  <si>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</si>
  <si>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</si>
  <si>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</si>
  <si>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</si>
  <si>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</si>
  <si>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</si>
  <si>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</si>
  <si>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</si>
  <si>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</si>
  <si>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</si>
  <si>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</si>
  <si>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</si>
  <si>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</si>
  <si>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</si>
  <si>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</si>
  <si>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</si>
  <si>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</si>
  <si>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</si>
  <si>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</si>
  <si>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</si>
  <si>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</si>
  <si>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</si>
  <si>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</si>
  <si>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</si>
  <si>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</si>
  <si>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</si>
  <si>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</si>
  <si>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</si>
  <si>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</si>
  <si>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</si>
  <si>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</si>
  <si>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</si>
  <si>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</si>
  <si>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</si>
  <si>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</si>
  <si>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</si>
  <si>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</si>
  <si>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</si>
  <si>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</si>
  <si>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</si>
  <si>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</si>
  <si>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</si>
  <si>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</si>
  <si>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</si>
  <si>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</si>
  <si>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</si>
  <si>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</si>
  <si>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</si>
  <si>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</si>
  <si>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</si>
  <si>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</si>
  <si>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</si>
  <si>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</si>
  <si>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</si>
  <si>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</si>
  <si>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</si>
  <si>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</si>
  <si>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</si>
  <si>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</si>
  <si>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</si>
  <si>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</si>
  <si>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</si>
  <si>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</si>
  <si>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</si>
  <si>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</si>
  <si>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</si>
  <si>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</si>
  <si>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</si>
  <si>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</si>
  <si>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</si>
  <si>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</si>
  <si>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</si>
  <si>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</si>
  <si>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</si>
  <si>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</si>
  <si>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</si>
  <si>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</si>
  <si>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</si>
  <si>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</si>
  <si>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</si>
  <si>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</si>
  <si>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</si>
  <si>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</si>
  <si>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</si>
  <si>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</si>
  <si>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</si>
  <si>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</si>
  <si>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</si>
  <si>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</si>
  <si>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</si>
  <si>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</si>
  <si>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</si>
  <si>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</si>
  <si>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</si>
  <si>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</si>
  <si>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</si>
  <si>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</si>
  <si>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</si>
  <si>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</si>
  <si>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</si>
  <si>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</si>
  <si>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</si>
  <si>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</si>
  <si>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</si>
  <si>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</si>
  <si>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</si>
  <si>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</si>
  <si>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</si>
  <si>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</si>
  <si>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</si>
  <si>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</si>
  <si>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</si>
  <si>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</si>
  <si>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</si>
  <si>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</si>
  <si>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</si>
  <si>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</si>
  <si>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</si>
  <si>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</si>
  <si>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</si>
  <si>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</si>
  <si>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</si>
  <si>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</si>
  <si>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</si>
  <si>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</si>
  <si>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</si>
  <si>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</si>
  <si>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</si>
  <si>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</si>
  <si>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</si>
  <si>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</si>
  <si>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</si>
  <si>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</si>
  <si>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</si>
  <si>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</si>
  <si>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</si>
  <si>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</si>
  <si>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</si>
  <si>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</si>
  <si>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</si>
  <si>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</si>
  <si>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</si>
  <si>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</si>
  <si>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</si>
  <si>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</si>
  <si>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</si>
  <si>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</si>
  <si>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</si>
  <si>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</si>
  <si>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</si>
  <si>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</si>
  <si>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</si>
  <si>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</si>
  <si>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</si>
  <si>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</si>
  <si>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</si>
  <si>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</si>
  <si>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</si>
  <si>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</si>
  <si>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</si>
  <si>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</si>
  <si>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</si>
  <si>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</si>
  <si>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</si>
  <si>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</si>
  <si>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</si>
  <si>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</si>
  <si>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</si>
  <si>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</si>
  <si>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</si>
  <si>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</si>
  <si>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</si>
  <si>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</si>
  <si>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</si>
  <si>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</si>
  <si>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</si>
  <si>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</si>
  <si>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</si>
  <si>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</si>
  <si>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</si>
  <si>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</si>
  <si>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</si>
  <si>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</si>
  <si>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</si>
  <si>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</si>
  <si>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</si>
  <si>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</si>
  <si>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</si>
  <si>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</si>
  <si>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</si>
  <si>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</si>
  <si>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</si>
  <si>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</si>
  <si>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</si>
  <si>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</si>
  <si>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</si>
  <si>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</si>
  <si>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</si>
  <si>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</si>
  <si>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</si>
  <si>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</si>
  <si>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</si>
  <si>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</si>
  <si>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</si>
  <si>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</si>
  <si>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</si>
  <si>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</si>
  <si>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</si>
  <si>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</si>
  <si>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</si>
  <si>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</si>
  <si>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</si>
  <si>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</si>
  <si>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</si>
  <si>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</si>
  <si>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</si>
  <si>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</si>
  <si>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</si>
  <si>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</si>
  <si>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</si>
  <si>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</si>
  <si>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</si>
  <si>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</si>
  <si>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</si>
  <si>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</si>
  <si>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</si>
  <si>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</si>
  <si>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</si>
  <si>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</si>
  <si>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</si>
  <si>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</si>
  <si>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</si>
  <si>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</si>
  <si>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</si>
  <si>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</si>
  <si>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</si>
  <si>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</si>
  <si>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</si>
  <si>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</si>
  <si>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</si>
  <si>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</si>
  <si>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</si>
  <si>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</si>
  <si>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</si>
  <si>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</si>
  <si>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</si>
  <si>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</si>
  <si>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</si>
  <si>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</si>
  <si>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</si>
  <si>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</si>
  <si>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</si>
  <si>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</si>
  <si>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</si>
  <si>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</si>
  <si>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</si>
  <si>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</si>
  <si>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</si>
  <si>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</si>
  <si>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</si>
  <si>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</si>
  <si>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</si>
  <si>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</si>
  <si>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</si>
  <si>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</si>
  <si>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</si>
  <si>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</si>
  <si>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</si>
  <si>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</si>
  <si>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</si>
  <si>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</si>
  <si>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</si>
  <si>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</si>
  <si>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</si>
  <si>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</si>
  <si>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</si>
  <si>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</si>
  <si>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</si>
  <si>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</si>
  <si>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</si>
  <si>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</si>
  <si>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</si>
  <si>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</si>
  <si>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</si>
  <si>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</si>
  <si>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</si>
  <si>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</si>
  <si>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</si>
  <si>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</si>
  <si>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</si>
  <si>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</si>
  <si>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</si>
  <si>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</si>
  <si>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</si>
  <si>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</si>
  <si>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</si>
  <si>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</si>
  <si>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</si>
  <si>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</si>
  <si>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</si>
  <si>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</si>
  <si>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</si>
  <si>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</si>
  <si>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</si>
  <si>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</si>
  <si>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</si>
  <si>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</si>
  <si>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</si>
  <si>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</si>
  <si>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</si>
  <si>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</si>
  <si>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</si>
  <si>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</si>
  <si>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</si>
  <si>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</si>
  <si>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</si>
  <si>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</si>
  <si>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</si>
  <si>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</si>
  <si>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</si>
  <si>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</si>
  <si>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</si>
  <si>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</si>
  <si>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</si>
  <si>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</si>
  <si>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</si>
  <si>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</si>
  <si>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</si>
  <si>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</si>
  <si>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</si>
  <si>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</si>
  <si>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</si>
  <si>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</si>
  <si>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</si>
  <si>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</si>
  <si>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</si>
  <si>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</si>
  <si>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</si>
  <si>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</si>
  <si>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</si>
  <si>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</si>
  <si>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</si>
  <si>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</si>
  <si>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</si>
  <si>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</si>
  <si>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</si>
  <si>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</si>
  <si>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</si>
  <si>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</si>
  <si>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</si>
  <si>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</si>
  <si>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</si>
  <si>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</si>
  <si>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</si>
  <si>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</si>
  <si>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</si>
  <si>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</si>
  <si>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</si>
  <si>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</si>
  <si>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</si>
  <si>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</si>
  <si>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</si>
  <si>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</si>
  <si>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</si>
  <si>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</si>
  <si>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</si>
  <si>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</si>
  <si>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</si>
  <si>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</si>
  <si>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</si>
  <si>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</si>
  <si>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</si>
  <si>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</si>
  <si>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</si>
  <si>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</si>
  <si>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</si>
  <si>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</si>
  <si>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</si>
  <si>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</si>
  <si>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</si>
  <si>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</si>
  <si>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</si>
  <si>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</si>
  <si>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</si>
  <si>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</si>
  <si>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</si>
  <si>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</si>
  <si>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</si>
  <si>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</si>
  <si>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</si>
  <si>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</si>
  <si>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</si>
  <si>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</si>
  <si>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</si>
  <si>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</si>
  <si>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</si>
  <si>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</si>
  <si>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</si>
  <si>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</si>
  <si>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</si>
  <si>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</si>
  <si>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</si>
  <si>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</si>
  <si>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</si>
  <si>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</si>
  <si>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</si>
  <si>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</si>
  <si>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</si>
  <si>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</si>
  <si>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</si>
  <si>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</si>
  <si>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</si>
  <si>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</si>
  <si>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</si>
  <si>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</si>
  <si>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</si>
  <si>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</si>
  <si>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</si>
  <si>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</si>
  <si>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</si>
  <si>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</si>
  <si>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</si>
  <si>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</si>
  <si>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</si>
  <si>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</si>
  <si>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</si>
  <si>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</si>
  <si>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</si>
  <si>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</si>
  <si>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</si>
  <si>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</si>
  <si>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</si>
  <si>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</si>
  <si>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</si>
  <si>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</si>
  <si>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</si>
  <si>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</si>
  <si>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</si>
  <si>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</si>
  <si>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</si>
  <si>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</si>
  <si>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</si>
  <si>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</si>
  <si>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</si>
  <si>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</si>
  <si>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</si>
  <si>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</si>
  <si>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</si>
  <si>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</si>
  <si>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</si>
  <si>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</si>
  <si>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</si>
  <si>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</si>
  <si>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</si>
  <si>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</si>
  <si>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</si>
  <si>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</si>
  <si>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</si>
  <si>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</si>
  <si>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</si>
  <si>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</si>
  <si>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</si>
  <si>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</si>
  <si>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</si>
  <si>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</si>
  <si>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</si>
  <si>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</si>
  <si>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</si>
  <si>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</si>
  <si>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</si>
  <si>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</si>
  <si>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</si>
  <si>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</si>
  <si>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</si>
  <si>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</si>
  <si>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</si>
  <si>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</si>
  <si>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</si>
  <si>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</si>
  <si>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</si>
  <si>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</si>
  <si>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</si>
  <si>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</si>
  <si>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</si>
  <si>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</si>
  <si>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</si>
  <si>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</si>
  <si>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</si>
  <si>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</si>
  <si>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</si>
  <si>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</si>
  <si>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</si>
  <si>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</si>
  <si>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</si>
  <si>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</si>
  <si>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</si>
  <si>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</si>
  <si>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</si>
  <si>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</si>
  <si>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</si>
  <si>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</si>
  <si>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</si>
  <si>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</si>
  <si>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</si>
  <si>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</si>
  <si>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</si>
  <si>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</si>
  <si>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</si>
  <si>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</si>
  <si>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</si>
  <si>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</si>
  <si>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</si>
  <si>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</si>
  <si>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</si>
  <si>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</si>
  <si>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</si>
  <si>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</si>
  <si>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</si>
  <si>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</si>
  <si>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</si>
  <si>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</si>
  <si>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</si>
  <si>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</si>
  <si>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</si>
  <si>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</si>
  <si>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</si>
  <si>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</si>
  <si>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</si>
  <si>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</si>
  <si>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</si>
  <si>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</si>
  <si>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</si>
  <si>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</si>
  <si>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</si>
  <si>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</si>
  <si>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</si>
  <si>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</si>
  <si>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</si>
  <si>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</si>
  <si>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</si>
  <si>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</si>
  <si>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</si>
  <si>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</si>
  <si>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</si>
  <si>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</si>
  <si>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</si>
  <si>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</si>
  <si>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</si>
  <si>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</si>
  <si>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</si>
  <si>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</si>
  <si>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</si>
  <si>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</si>
  <si>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</si>
  <si>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</si>
  <si>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</si>
  <si>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</si>
  <si>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</si>
  <si>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</si>
  <si>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</si>
  <si>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</si>
  <si>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</si>
  <si>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</si>
  <si>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</si>
  <si>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</si>
  <si>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</si>
  <si>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</si>
  <si>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</si>
  <si>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</si>
  <si>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</si>
  <si>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</si>
  <si>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</si>
  <si>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</si>
  <si>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</si>
  <si>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</si>
  <si>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</si>
  <si>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</si>
  <si>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</si>
  <si>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</si>
  <si>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</si>
  <si>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</si>
  <si>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</si>
  <si>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</si>
  <si>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</si>
  <si>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</si>
  <si>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</si>
  <si>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</si>
  <si>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</si>
  <si>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</si>
  <si>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</si>
  <si>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</si>
  <si>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</si>
  <si>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</si>
  <si>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</si>
  <si>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</si>
  <si>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</si>
  <si>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</si>
  <si>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</si>
  <si>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</si>
  <si>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</si>
  <si>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</si>
  <si>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</si>
  <si>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</si>
  <si>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</si>
  <si>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</si>
  <si>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</si>
  <si>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</si>
  <si>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</si>
  <si>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</si>
  <si>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</si>
  <si>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</si>
  <si>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</si>
  <si>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</si>
  <si>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</si>
  <si>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</si>
  <si>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</si>
  <si>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</si>
  <si>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</si>
  <si>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</si>
  <si>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</si>
  <si>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</si>
  <si>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</si>
  <si>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</si>
  <si>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</si>
  <si>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</si>
  <si>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</si>
  <si>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</si>
  <si>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</si>
  <si>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</si>
  <si>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</si>
  <si>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</si>
  <si>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</si>
  <si>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</si>
  <si>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</si>
  <si>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</si>
  <si>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</si>
  <si>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</si>
  <si>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</si>
  <si>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</si>
  <si>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</si>
  <si>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</si>
  <si>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</si>
  <si>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</si>
  <si>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</si>
  <si>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</si>
  <si>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</si>
  <si>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</si>
  <si>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</si>
  <si>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</si>
  <si>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</si>
  <si>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</si>
  <si>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</si>
  <si>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</si>
  <si>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</si>
  <si>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</si>
  <si>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</si>
  <si>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</si>
  <si>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</si>
  <si>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</si>
  <si>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</si>
  <si>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</si>
  <si>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</si>
  <si>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</si>
  <si>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</si>
  <si>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</si>
  <si>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</si>
  <si>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</si>
  <si>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</si>
  <si>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</si>
  <si>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</si>
  <si>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</si>
  <si>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</si>
  <si>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</si>
  <si>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</si>
  <si>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</si>
  <si>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</si>
  <si>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</si>
  <si>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</si>
  <si>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</si>
  <si>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</si>
  <si>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</si>
  <si>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</si>
  <si>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</si>
  <si>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</si>
  <si>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</si>
  <si>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</si>
  <si>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</si>
  <si>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</si>
  <si>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</si>
  <si>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</si>
  <si>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</si>
  <si>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</si>
  <si>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</si>
  <si>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</si>
  <si>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</si>
  <si>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</si>
  <si>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</si>
  <si>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</si>
  <si>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</si>
  <si>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</si>
  <si>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</si>
  <si>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</si>
  <si>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</si>
  <si>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</si>
  <si>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</si>
  <si>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</si>
  <si>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</si>
  <si>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</si>
  <si>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</si>
  <si>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</si>
  <si>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</si>
  <si>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</si>
  <si>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</si>
  <si>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</si>
  <si>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</si>
  <si>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</si>
  <si>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</si>
  <si>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</si>
  <si>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</si>
  <si>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</si>
  <si>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</si>
  <si>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</si>
  <si>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</si>
  <si>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</si>
  <si>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</si>
  <si>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</si>
  <si>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</si>
  <si>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</si>
  <si>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</si>
  <si>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</si>
  <si>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</si>
  <si>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</si>
  <si>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</si>
  <si>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</si>
  <si>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</si>
  <si>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</si>
  <si>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</si>
  <si>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</si>
  <si>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</si>
  <si>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</si>
  <si>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</si>
  <si>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</si>
  <si>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</si>
  <si>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</si>
  <si>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</si>
  <si>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</si>
  <si>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</si>
  <si>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</si>
  <si>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</si>
  <si>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</si>
  <si>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</si>
  <si>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</si>
  <si>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</si>
  <si>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</si>
  <si>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</si>
  <si>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</si>
  <si>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</si>
  <si>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</si>
  <si>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</si>
  <si>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</si>
  <si>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</si>
  <si>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</si>
  <si>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</si>
  <si>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</si>
  <si>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</si>
  <si>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</si>
  <si>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</si>
  <si>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</si>
  <si>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</si>
  <si>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</si>
  <si>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</si>
  <si>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</si>
  <si>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</si>
  <si>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</si>
  <si>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</si>
  <si>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</si>
  <si>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</si>
  <si>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</si>
  <si>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</si>
  <si>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</si>
  <si>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</si>
  <si>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</si>
  <si>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</si>
  <si>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</si>
  <si>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</si>
  <si>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</si>
  <si>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</si>
  <si>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</si>
  <si>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</si>
  <si>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</si>
  <si>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</si>
  <si>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</si>
  <si>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</si>
  <si>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</si>
  <si>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</si>
  <si>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</si>
  <si>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</si>
  <si>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</si>
  <si>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</si>
  <si>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</si>
  <si>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</si>
  <si>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</si>
  <si>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</si>
  <si>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</si>
  <si>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</si>
  <si>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</si>
  <si>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</si>
  <si>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</si>
  <si>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</si>
  <si>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</si>
  <si>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</si>
  <si>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</si>
  <si>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</si>
  <si>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</si>
  <si>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</si>
  <si>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</si>
  <si>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</si>
  <si>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</si>
  <si>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</si>
  <si>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</si>
  <si>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</si>
  <si>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</si>
  <si>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</si>
  <si>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</si>
  <si>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</si>
  <si>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</si>
  <si>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</si>
  <si>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</si>
  <si>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</si>
  <si>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</si>
  <si>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</si>
  <si>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</si>
  <si>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</si>
  <si>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</si>
  <si>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</si>
  <si>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</si>
  <si>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</si>
  <si>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</si>
  <si>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</si>
  <si>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</si>
  <si>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</si>
  <si>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</si>
  <si>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</si>
  <si>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</si>
  <si>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</si>
  <si>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</si>
  <si>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</si>
  <si>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</si>
  <si>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</si>
  <si>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</si>
  <si>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</si>
  <si>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</si>
  <si>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</si>
  <si>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</si>
  <si>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</si>
  <si>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</si>
  <si>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</si>
  <si>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</si>
  <si>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</si>
  <si>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</si>
  <si>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</si>
  <si>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</si>
  <si>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</si>
  <si>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</si>
  <si>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</si>
  <si>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</si>
  <si>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</si>
  <si>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</si>
  <si>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</si>
  <si>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</si>
  <si>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</si>
  <si>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</si>
  <si>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</si>
  <si>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</si>
  <si>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</si>
  <si>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</si>
  <si>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</si>
  <si>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</si>
  <si>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</si>
  <si>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</si>
  <si>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</si>
  <si>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</si>
  <si>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</si>
  <si>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</si>
  <si>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</si>
  <si>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</si>
  <si>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</si>
  <si>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</si>
  <si>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</si>
  <si>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</si>
  <si>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</si>
  <si>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</si>
  <si>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</si>
  <si>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</si>
  <si>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</si>
  <si>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</si>
  <si>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</si>
  <si>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</si>
  <si>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</si>
  <si>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</si>
  <si>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</si>
  <si>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</si>
  <si>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</si>
  <si>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</si>
  <si>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</si>
  <si>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</si>
  <si>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</si>
  <si>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</si>
  <si>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</si>
  <si>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</si>
  <si>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</si>
  <si>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</si>
  <si>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</si>
  <si>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</si>
  <si>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</si>
  <si>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</si>
  <si>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</si>
  <si>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</si>
  <si>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</si>
  <si>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</si>
  <si>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</si>
  <si>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</si>
  <si>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</si>
  <si>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</si>
  <si>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</si>
  <si>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</si>
  <si>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</si>
  <si>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</si>
  <si>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</si>
  <si>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</si>
  <si>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</si>
  <si>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</si>
  <si>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</si>
  <si>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</si>
  <si>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</si>
  <si>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</si>
  <si>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</si>
  <si>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</si>
  <si>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</si>
  <si>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</si>
  <si>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</si>
  <si>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</si>
  <si>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</si>
  <si>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</si>
  <si>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</si>
  <si>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</si>
  <si>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</si>
  <si>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</si>
  <si>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</si>
  <si>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</si>
  <si>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</si>
  <si>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</si>
  <si>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</si>
  <si>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</si>
  <si>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</si>
  <si>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</si>
  <si>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</si>
  <si>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</si>
  <si>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</si>
  <si>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</si>
  <si>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</si>
  <si>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</si>
  <si>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</si>
  <si>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</si>
  <si>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</si>
  <si>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</si>
  <si>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</si>
  <si>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</si>
  <si>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</si>
  <si>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</si>
  <si>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</si>
  <si>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</si>
  <si>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</si>
  <si>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</si>
  <si>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</si>
  <si>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</si>
  <si>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</si>
  <si>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</si>
  <si>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</si>
  <si>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</si>
  <si>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</si>
  <si>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</si>
  <si>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</si>
  <si>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</si>
  <si>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</si>
  <si>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</si>
  <si>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</si>
  <si>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</si>
  <si>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</si>
  <si>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</si>
  <si>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</si>
  <si>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</si>
  <si>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</si>
  <si>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</si>
  <si>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</si>
  <si>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</si>
  <si>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</si>
  <si>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</si>
  <si>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</si>
  <si>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</si>
  <si>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</si>
  <si>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</si>
  <si>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</si>
  <si>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</si>
  <si>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</si>
  <si>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</si>
  <si>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</si>
  <si>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</si>
  <si>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</si>
  <si>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</si>
  <si>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</si>
  <si>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</si>
  <si>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</si>
  <si>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</si>
  <si>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</si>
  <si>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</si>
  <si>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</si>
  <si>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</si>
  <si>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</si>
  <si>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</si>
  <si>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</si>
  <si>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</si>
  <si>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</si>
  <si>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</si>
  <si>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</si>
  <si>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</si>
  <si>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</si>
  <si>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</si>
  <si>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</si>
  <si>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</si>
  <si>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</si>
  <si>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</si>
  <si>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</si>
  <si>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</si>
  <si>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</si>
  <si>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</si>
  <si>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</si>
  <si>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</si>
  <si>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</si>
  <si>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</si>
  <si>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</si>
  <si>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</si>
  <si>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</si>
  <si>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</si>
  <si>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</si>
  <si>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</si>
  <si>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</si>
  <si>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</si>
  <si>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</si>
  <si>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</si>
  <si>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</si>
  <si>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</si>
  <si>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</si>
  <si>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</si>
  <si>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</si>
  <si>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</si>
  <si>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</si>
  <si>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</si>
  <si>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</si>
  <si>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</si>
  <si>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</si>
  <si>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</si>
  <si>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</si>
  <si>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</si>
  <si>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</si>
  <si>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</si>
  <si>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</si>
  <si>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</si>
  <si>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</si>
  <si>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</si>
  <si>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</si>
  <si>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</si>
  <si>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</si>
  <si>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</si>
  <si>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</si>
  <si>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</si>
  <si>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</si>
  <si>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</si>
  <si>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</si>
  <si>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</si>
  <si>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</si>
  <si>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</si>
  <si>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</si>
  <si>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</si>
  <si>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</si>
  <si>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</si>
  <si>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</si>
  <si>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</si>
  <si>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</si>
  <si>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</si>
  <si>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</si>
  <si>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</si>
  <si>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</si>
  <si>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</si>
  <si>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</si>
  <si>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</si>
  <si>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</si>
  <si>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</si>
  <si>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</si>
  <si>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</si>
  <si>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</si>
  <si>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</si>
  <si>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</si>
  <si>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</si>
  <si>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</si>
  <si>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</si>
  <si>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</si>
  <si>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</si>
  <si>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</si>
  <si>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</si>
  <si>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</si>
  <si>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</si>
  <si>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</si>
  <si>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</si>
  <si>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</si>
  <si>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</si>
  <si>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</si>
  <si>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</si>
  <si>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</si>
  <si>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</si>
  <si>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</si>
  <si>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</si>
  <si>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</si>
  <si>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</si>
  <si>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</si>
  <si>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</si>
  <si>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</si>
  <si>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</si>
  <si>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</si>
  <si>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</si>
  <si>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</si>
  <si>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</si>
  <si>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</si>
  <si>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</si>
  <si>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</si>
  <si>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</si>
  <si>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</si>
  <si>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</si>
  <si>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</si>
  <si>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</si>
  <si>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</si>
  <si>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</si>
  <si>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</si>
  <si>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</si>
  <si>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</si>
  <si>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</si>
  <si>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</si>
  <si>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</si>
  <si>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</si>
  <si>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</si>
  <si>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</si>
  <si>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</si>
  <si>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</si>
  <si>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</si>
  <si>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</si>
  <si>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</si>
  <si>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</si>
  <si>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</si>
  <si>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</si>
  <si>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</si>
  <si>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</si>
  <si>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</si>
  <si>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</si>
  <si>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</si>
  <si>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</si>
  <si>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</si>
  <si>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</si>
  <si>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</si>
  <si>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</si>
  <si>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</si>
  <si>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</si>
  <si>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</si>
  <si>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</si>
  <si>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</si>
  <si>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</si>
  <si>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</si>
  <si>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</si>
  <si>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</si>
  <si>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</si>
  <si>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</si>
  <si>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</si>
  <si>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</si>
  <si>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</si>
  <si>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</si>
  <si>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</si>
  <si>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</si>
  <si>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</si>
  <si>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</si>
  <si>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</si>
  <si>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</si>
  <si>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</si>
  <si>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</si>
  <si>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</si>
  <si>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</si>
  <si>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</si>
  <si>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</si>
  <si>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</si>
  <si>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</si>
  <si>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</si>
  <si>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</si>
  <si>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</si>
  <si>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</si>
  <si>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</si>
  <si>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</si>
  <si>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</si>
  <si>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</si>
  <si>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</si>
  <si>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</si>
  <si>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</si>
  <si>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</si>
  <si>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</si>
  <si>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</si>
  <si>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</si>
  <si>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</si>
  <si>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</si>
  <si>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</si>
  <si>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</si>
  <si>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</si>
  <si>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</si>
  <si>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</si>
  <si>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</si>
  <si>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</si>
  <si>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</si>
  <si>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</si>
  <si>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</si>
  <si>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</si>
  <si>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</si>
  <si>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</si>
  <si>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</si>
  <si>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</si>
  <si>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</si>
  <si>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</si>
  <si>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</si>
  <si>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</si>
  <si>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</si>
  <si>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</si>
  <si>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</si>
  <si>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</si>
  <si>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</si>
  <si>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</si>
  <si>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</si>
  <si>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</si>
  <si>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</si>
  <si>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</si>
  <si>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</si>
  <si>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</si>
  <si>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</si>
  <si>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</si>
  <si>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</si>
  <si>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</si>
  <si>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</si>
  <si>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</si>
  <si>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</si>
  <si>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</si>
  <si>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</si>
  <si>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</si>
  <si>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</si>
  <si>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</si>
  <si>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</si>
  <si>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</si>
  <si>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</si>
  <si>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</si>
  <si>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</si>
  <si>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</si>
  <si>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</si>
  <si>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</si>
  <si>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</si>
  <si>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</si>
  <si>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</si>
  <si>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</si>
  <si>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</si>
  <si>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</si>
  <si>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</si>
  <si>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</si>
  <si>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</si>
  <si>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</si>
  <si>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</si>
  <si>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</si>
  <si>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</si>
  <si>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</si>
  <si>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</si>
  <si>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</si>
  <si>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</si>
  <si>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</si>
  <si>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</si>
  <si>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</si>
  <si>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</si>
  <si>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</si>
  <si>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</si>
  <si>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</si>
  <si>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</si>
  <si>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</si>
  <si>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</si>
  <si>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</si>
  <si>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</si>
  <si>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</si>
  <si>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</si>
  <si>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</si>
  <si>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</si>
  <si>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</si>
  <si>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</si>
  <si>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</si>
  <si>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</si>
  <si>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</si>
  <si>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</si>
  <si>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</si>
  <si>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</si>
  <si>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</si>
  <si>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</si>
  <si>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</si>
  <si>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</si>
  <si>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</si>
  <si>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</si>
  <si>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</si>
  <si>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</si>
  <si>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</si>
  <si>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</si>
  <si>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</si>
  <si>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</si>
  <si>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</si>
  <si>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</si>
  <si>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</si>
  <si>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</si>
  <si>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</si>
  <si>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</si>
  <si>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</si>
  <si>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</si>
  <si>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</si>
  <si>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</si>
  <si>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</si>
  <si>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</si>
  <si>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</si>
  <si>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</si>
  <si>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</si>
  <si>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</si>
  <si>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</si>
  <si>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</si>
  <si>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</si>
  <si>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</si>
  <si>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</si>
  <si>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</si>
  <si>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</si>
  <si>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</si>
  <si>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</si>
  <si>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</si>
  <si>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</si>
  <si>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</si>
  <si>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</si>
  <si>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</si>
  <si>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</si>
  <si>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</si>
  <si>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</si>
  <si>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</si>
  <si>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</si>
  <si>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</si>
  <si>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</si>
  <si>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</si>
  <si>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</si>
  <si>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</si>
  <si>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</si>
  <si>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</si>
  <si>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</si>
  <si>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</si>
  <si>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</si>
  <si>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</si>
  <si>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</si>
  <si>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</si>
  <si>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</si>
  <si>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</si>
  <si>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</si>
  <si>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</si>
  <si>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</si>
  <si>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</si>
  <si>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</si>
  <si>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</si>
  <si>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</si>
  <si>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</si>
  <si>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</si>
  <si>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</si>
  <si>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</si>
  <si>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</si>
  <si>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</si>
  <si>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</si>
  <si>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</si>
  <si>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</si>
  <si>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</si>
  <si>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</si>
  <si>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</si>
  <si>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</si>
  <si>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</si>
  <si>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</si>
  <si>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</si>
  <si>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</si>
  <si>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</si>
  <si>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</si>
  <si>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</si>
  <si>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</si>
  <si>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</si>
  <si>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</si>
  <si>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</si>
  <si>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</si>
  <si>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</si>
  <si>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</si>
  <si>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</si>
  <si>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</si>
  <si>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</si>
  <si>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</si>
  <si>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</si>
  <si>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</si>
  <si>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</si>
  <si>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</si>
  <si>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</si>
  <si>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</si>
  <si>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</si>
  <si>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</si>
  <si>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</si>
  <si>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</si>
  <si>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</si>
  <si>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</si>
  <si>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</si>
  <si>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</si>
  <si>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</si>
  <si>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</si>
  <si>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</si>
  <si>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</si>
  <si>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</si>
  <si>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</si>
  <si>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</si>
  <si>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</si>
  <si>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</si>
  <si>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</si>
  <si>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</si>
  <si>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</si>
  <si>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</si>
  <si>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</si>
  <si>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</si>
  <si>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</si>
  <si>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</si>
  <si>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</si>
  <si>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</si>
  <si>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</si>
  <si>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</si>
  <si>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</si>
  <si>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</si>
  <si>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</si>
  <si>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</si>
  <si>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</si>
  <si>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</si>
  <si>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</si>
  <si>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</si>
  <si>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</si>
  <si>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</si>
  <si>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</si>
  <si>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</si>
  <si>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</si>
  <si>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</si>
  <si>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</si>
  <si>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</si>
  <si>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</si>
  <si>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</si>
  <si>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</si>
  <si>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</si>
  <si>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</si>
  <si>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</si>
  <si>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</si>
  <si>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</si>
  <si>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</si>
  <si>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</si>
  <si>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</si>
  <si>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</si>
  <si>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</si>
  <si>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</si>
  <si>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</si>
  <si>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</si>
  <si>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</si>
  <si>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</si>
  <si>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</si>
  <si>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</si>
  <si>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</si>
  <si>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</si>
  <si>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</si>
  <si>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</si>
  <si>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</si>
  <si>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</si>
  <si>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</si>
  <si>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</si>
  <si>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</si>
  <si>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</si>
  <si>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</si>
  <si>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</si>
  <si>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</si>
  <si>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</si>
  <si>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</si>
  <si>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</si>
  <si>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</si>
  <si>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</si>
  <si>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</si>
  <si>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</si>
  <si>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</si>
  <si>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</si>
  <si>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</si>
  <si>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</si>
  <si>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</si>
  <si>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</si>
  <si>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</si>
  <si>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</si>
  <si>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</si>
  <si>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</si>
  <si>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</si>
  <si>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</si>
  <si>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</si>
  <si>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</si>
  <si>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</si>
  <si>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</si>
  <si>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</si>
  <si>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</si>
  <si>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</si>
  <si>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</si>
  <si>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</si>
  <si>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</si>
  <si>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</si>
  <si>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</si>
  <si>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</si>
  <si>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</si>
  <si>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</si>
  <si>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</si>
  <si>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</si>
  <si>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</si>
  <si>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</si>
  <si>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</si>
  <si>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</si>
  <si>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</si>
  <si>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</si>
  <si>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</si>
  <si>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</si>
  <si>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</si>
  <si>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</si>
  <si>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</si>
  <si>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</si>
  <si>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</si>
  <si>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</si>
  <si>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</si>
  <si>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</si>
  <si>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</si>
  <si>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</si>
  <si>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</si>
  <si>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</si>
  <si>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</si>
  <si>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</si>
  <si>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</si>
  <si>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</si>
  <si>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</si>
  <si>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</si>
  <si>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</si>
  <si>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</si>
  <si>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</si>
  <si>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</si>
  <si>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</si>
  <si>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</si>
  <si>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</si>
  <si>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</si>
  <si>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</si>
  <si>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</si>
  <si>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</si>
  <si>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</si>
  <si>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</si>
  <si>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</si>
  <si>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</si>
  <si>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</si>
  <si>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</si>
  <si>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</si>
  <si>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</si>
  <si>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</si>
  <si>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</si>
  <si>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</si>
  <si>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</si>
  <si>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</si>
  <si>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</si>
  <si>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</si>
  <si>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</si>
  <si>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</si>
  <si>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</si>
  <si>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</si>
  <si>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</si>
  <si>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</si>
  <si>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</si>
  <si>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</si>
  <si>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</si>
  <si>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</si>
  <si>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</si>
  <si>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</si>
  <si>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</si>
  <si>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</si>
  <si>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</si>
  <si>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</si>
  <si>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</si>
  <si>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</si>
  <si>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</si>
  <si>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</si>
  <si>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</si>
  <si>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</si>
  <si>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</si>
  <si>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</si>
  <si>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</si>
  <si>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</si>
  <si>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</si>
  <si>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</si>
  <si>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</si>
  <si>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</si>
  <si>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</si>
  <si>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</si>
  <si>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</si>
  <si>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</si>
  <si>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</si>
  <si>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</si>
  <si>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</si>
  <si>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</si>
  <si>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</si>
  <si>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</si>
  <si>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</si>
  <si>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</si>
  <si>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</si>
  <si>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</si>
  <si>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</si>
  <si>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</si>
  <si>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</si>
  <si>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</si>
  <si>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</si>
  <si>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</si>
  <si>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</si>
  <si>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</si>
  <si>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</si>
  <si>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</si>
  <si>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</si>
  <si>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</si>
  <si>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</si>
  <si>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</si>
  <si>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</si>
  <si>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</si>
  <si>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</si>
  <si>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</si>
  <si>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</si>
  <si>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</si>
  <si>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</si>
  <si>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</si>
  <si>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</si>
  <si>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</si>
  <si>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</si>
  <si>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</si>
  <si>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</si>
  <si>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</si>
  <si>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</si>
  <si>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</si>
  <si>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</si>
  <si>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</si>
  <si>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</si>
  <si>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</si>
  <si>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</si>
  <si>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</si>
  <si>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</si>
  <si>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</si>
  <si>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</si>
  <si>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</si>
  <si>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</si>
  <si>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</si>
  <si>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</si>
  <si>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</si>
  <si>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</si>
  <si>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</si>
  <si>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</si>
  <si>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</si>
  <si>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</si>
  <si>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</si>
  <si>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</si>
  <si>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</si>
  <si>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</si>
  <si>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</si>
  <si>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</si>
  <si>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</si>
  <si>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</si>
  <si>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</si>
  <si>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</si>
  <si>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</si>
  <si>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</si>
  <si>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</si>
  <si>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</si>
  <si>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</si>
  <si>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</si>
  <si>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</si>
  <si>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</si>
  <si>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</si>
  <si>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</si>
  <si>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</si>
  <si>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</si>
  <si>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</si>
  <si>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</si>
  <si>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</si>
  <si>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</si>
  <si>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</si>
  <si>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</si>
  <si>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</si>
  <si>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</si>
  <si>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</si>
  <si>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</si>
  <si>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</si>
  <si>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</si>
  <si>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</si>
  <si>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</si>
  <si>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</si>
  <si>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</si>
  <si>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</si>
  <si>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</si>
  <si>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</si>
  <si>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</si>
  <si>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</si>
  <si>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</si>
  <si>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</si>
  <si>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</si>
  <si>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</si>
  <si>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</si>
  <si>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</si>
  <si>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</si>
  <si>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</si>
  <si>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</si>
  <si>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</si>
  <si>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</si>
  <si>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</si>
  <si>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</si>
  <si>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</si>
  <si>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</si>
  <si>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</si>
  <si>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</si>
  <si>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</si>
  <si>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</si>
  <si>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</si>
  <si>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</si>
  <si>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</si>
  <si>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</si>
  <si>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</si>
  <si>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</si>
  <si>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</si>
  <si>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</si>
  <si>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</si>
  <si>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</si>
  <si>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</si>
  <si>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</si>
  <si>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</si>
  <si>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</si>
  <si>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</si>
  <si>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</si>
  <si>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</si>
  <si>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</si>
  <si>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</si>
  <si>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</si>
  <si>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</si>
  <si>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</si>
  <si>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</si>
  <si>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</si>
  <si>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</si>
  <si>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</si>
  <si>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</si>
  <si>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</si>
  <si>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</si>
  <si>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</si>
  <si>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</si>
  <si>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</si>
  <si>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</si>
  <si>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</si>
  <si>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</si>
  <si>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</si>
  <si>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</si>
  <si>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</si>
  <si>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</si>
  <si>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</si>
  <si>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</si>
  <si>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</si>
  <si>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</si>
  <si>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</si>
  <si>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</si>
  <si>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</si>
  <si>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</si>
  <si>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</si>
  <si>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</si>
  <si>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</si>
  <si>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</si>
  <si>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</si>
  <si>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</si>
  <si>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</si>
  <si>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</si>
  <si>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</si>
  <si>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</si>
  <si>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</si>
  <si>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</si>
  <si>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</si>
  <si>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</si>
  <si>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</si>
  <si>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</si>
  <si>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</si>
  <si>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</si>
  <si>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</si>
  <si>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</si>
  <si>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</si>
  <si>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</si>
  <si>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</si>
  <si>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</si>
  <si>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</si>
  <si>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</si>
  <si>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</si>
  <si>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</si>
  <si>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</si>
  <si>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</si>
  <si>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</si>
  <si>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</si>
  <si>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</si>
  <si>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</si>
  <si>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</si>
  <si>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</si>
  <si>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</si>
  <si>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</si>
  <si>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</si>
  <si>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</si>
  <si>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</si>
  <si>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</si>
  <si>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</si>
  <si>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</si>
  <si>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</si>
  <si>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</si>
  <si>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</si>
  <si>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</si>
  <si>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</si>
  <si>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</si>
  <si>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</si>
  <si>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</si>
  <si>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</si>
  <si>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</si>
  <si>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</si>
  <si>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</si>
  <si>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</si>
  <si>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</si>
  <si>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</si>
  <si>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</si>
  <si>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</si>
  <si>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</si>
  <si>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</si>
  <si>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</si>
  <si>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</si>
  <si>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</si>
  <si>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</si>
  <si>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</si>
  <si>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</si>
  <si>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</si>
  <si>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</si>
  <si>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</si>
  <si>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</si>
  <si>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</si>
  <si>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</si>
  <si>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</si>
  <si>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</si>
  <si>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</si>
  <si>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</si>
  <si>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</si>
  <si>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</si>
  <si>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</si>
  <si>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</si>
  <si>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</si>
  <si>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</si>
  <si>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</si>
  <si>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</si>
  <si>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</si>
  <si>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</si>
  <si>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</si>
  <si>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</si>
  <si>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</si>
  <si>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</si>
  <si>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</si>
  <si>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</si>
  <si>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</si>
  <si>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</si>
  <si>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</si>
  <si>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</si>
  <si>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</si>
  <si>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</si>
  <si>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</si>
  <si>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</si>
  <si>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</si>
  <si>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</si>
  <si>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</si>
  <si>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</si>
  <si>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</si>
  <si>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</si>
  <si>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</si>
  <si>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</si>
  <si>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</si>
  <si>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</si>
  <si>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</si>
  <si>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</si>
  <si>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</si>
  <si>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</si>
  <si>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</si>
  <si>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</si>
  <si>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</si>
  <si>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</si>
  <si>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</si>
  <si>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</si>
  <si>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</si>
  <si>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</si>
  <si>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</si>
  <si>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</si>
  <si>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</si>
  <si>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</si>
  <si>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</si>
  <si>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</si>
  <si>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</si>
  <si>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</si>
  <si>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</si>
  <si>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</si>
  <si>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</si>
  <si>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</si>
  <si>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</si>
  <si>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</si>
  <si>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</si>
  <si>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</si>
  <si>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</si>
  <si>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</si>
  <si>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</si>
  <si>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</si>
  <si>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</si>
  <si>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</si>
  <si>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</si>
  <si>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</si>
  <si>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</si>
  <si>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</si>
  <si>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</si>
  <si>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</si>
  <si>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</si>
  <si>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</si>
  <si>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</si>
  <si>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</si>
  <si>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</si>
  <si>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</si>
  <si>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</si>
  <si>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</si>
  <si>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</si>
  <si>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</si>
  <si>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</si>
  <si>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</si>
  <si>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</si>
  <si>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</si>
  <si>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</si>
  <si>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</si>
  <si>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</si>
  <si>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</si>
  <si>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</si>
  <si>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</si>
  <si>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</si>
  <si>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</si>
  <si>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</si>
  <si>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</si>
  <si>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</si>
  <si>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</si>
  <si>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</si>
  <si>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</si>
  <si>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</si>
  <si>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</si>
  <si>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</si>
  <si>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</si>
  <si>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</si>
  <si>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</si>
  <si>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</si>
  <si>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</si>
  <si>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</si>
  <si>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</si>
  <si>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</si>
  <si>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</si>
  <si>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</si>
  <si>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</si>
  <si>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</si>
  <si>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</si>
  <si>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</si>
  <si>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</si>
  <si>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</si>
  <si>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</si>
  <si>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</si>
  <si>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</si>
  <si>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</si>
  <si>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</si>
  <si>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</si>
  <si>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</si>
  <si>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</si>
  <si>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</si>
  <si>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</si>
  <si>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</si>
  <si>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</si>
  <si>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</si>
  <si>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</si>
  <si>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</si>
  <si>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</si>
  <si>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</si>
  <si>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</si>
  <si>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</si>
  <si>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</si>
  <si>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</si>
  <si>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</si>
  <si>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</si>
  <si>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</si>
  <si>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</si>
  <si>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</si>
  <si>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</si>
  <si>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</si>
  <si>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</si>
  <si>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</si>
  <si>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</si>
  <si>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</si>
  <si>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</si>
  <si>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</si>
  <si>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</si>
  <si>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</si>
  <si>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</si>
  <si>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</si>
  <si>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</si>
  <si>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</si>
  <si>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</si>
  <si>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</si>
  <si>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</si>
  <si>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</si>
  <si>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</si>
  <si>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</si>
  <si>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</si>
  <si>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</si>
  <si>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</si>
  <si>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</si>
  <si>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</si>
  <si>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</si>
  <si>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</si>
  <si>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</si>
  <si>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</si>
  <si>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</si>
  <si>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</si>
  <si>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</si>
  <si>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</si>
  <si>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</si>
  <si>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</si>
  <si>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</si>
  <si>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</si>
  <si>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</si>
  <si>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</si>
  <si>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</si>
  <si>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</si>
  <si>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</si>
  <si>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</si>
  <si>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</si>
  <si>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</si>
  <si>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</si>
  <si>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</si>
  <si>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</si>
  <si>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</si>
  <si>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</si>
  <si>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</si>
  <si>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</si>
  <si>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</si>
  <si>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</si>
  <si>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</si>
  <si>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</si>
  <si>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</si>
  <si>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</si>
  <si>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</si>
  <si>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</si>
  <si>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</si>
  <si>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</si>
  <si>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</si>
  <si>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</si>
  <si>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</si>
  <si>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</si>
  <si>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</si>
  <si>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</si>
  <si>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</si>
  <si>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</si>
  <si>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</si>
  <si>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</si>
  <si>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</si>
  <si>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</si>
  <si>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</si>
  <si>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</si>
  <si>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</si>
  <si>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</si>
  <si>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</si>
  <si>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</si>
  <si>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</si>
  <si>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</si>
  <si>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</si>
  <si>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</si>
  <si>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</si>
  <si>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</si>
  <si>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</si>
  <si>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</si>
  <si>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</si>
  <si>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</si>
  <si>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</si>
  <si>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</si>
  <si>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</si>
  <si>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</si>
  <si>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</si>
  <si>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</si>
  <si>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</si>
  <si>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</si>
  <si>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</si>
  <si>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</si>
  <si>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</si>
  <si>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</si>
  <si>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</si>
  <si>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</si>
  <si>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</si>
  <si>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</si>
  <si>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</si>
  <si>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</si>
  <si>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</si>
  <si>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</si>
  <si>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</si>
  <si>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</si>
  <si>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</si>
  <si>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</si>
  <si>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</si>
  <si>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</si>
  <si>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</si>
  <si>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</si>
  <si>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</si>
  <si>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</si>
  <si>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</si>
  <si>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</si>
  <si>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</si>
  <si>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</si>
  <si>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</si>
  <si>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</si>
  <si>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</si>
  <si>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</si>
  <si>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</si>
  <si>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</si>
  <si>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</si>
  <si>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</si>
  <si>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</si>
  <si>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</si>
  <si>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</si>
  <si>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</si>
  <si>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</si>
  <si>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</si>
  <si>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</si>
  <si>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</si>
  <si>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</si>
  <si>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</si>
  <si>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</si>
  <si>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</si>
  <si>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</si>
  <si>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</si>
  <si>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</si>
  <si>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</si>
  <si>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</si>
  <si>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</si>
  <si>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</si>
  <si>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</si>
  <si>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</si>
  <si>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</si>
  <si>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</si>
  <si>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</si>
  <si>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</si>
  <si>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</si>
  <si>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</si>
  <si>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</si>
  <si>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</si>
  <si>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</si>
  <si>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</si>
  <si>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</si>
  <si>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</si>
  <si>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</si>
  <si>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</si>
  <si>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</si>
  <si>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</si>
  <si>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</si>
  <si>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</si>
  <si>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</si>
  <si>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</si>
  <si>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</si>
  <si>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</si>
  <si>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</si>
  <si>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</si>
  <si>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</si>
  <si>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</si>
  <si>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</si>
  <si>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</si>
  <si>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</si>
  <si>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</si>
  <si>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</si>
  <si>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</si>
  <si>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</si>
  <si>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</si>
  <si>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</si>
  <si>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</si>
  <si>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</si>
  <si>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</si>
  <si>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</si>
  <si>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</si>
  <si>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</si>
  <si>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</si>
  <si>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</si>
  <si>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</si>
  <si>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</si>
  <si>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</si>
  <si>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</si>
  <si>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</si>
  <si>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</si>
  <si>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</si>
  <si>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</si>
  <si>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</si>
  <si>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</si>
  <si>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</si>
  <si>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</si>
  <si>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</si>
  <si>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</si>
  <si>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</si>
  <si>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</si>
  <si>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</si>
  <si>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</si>
  <si>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</si>
  <si>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</si>
  <si>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</si>
  <si>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</si>
  <si>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</si>
  <si>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</si>
  <si>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</si>
  <si>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</si>
  <si>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</si>
  <si>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</si>
  <si>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</si>
  <si>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</si>
  <si>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</si>
  <si>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</si>
  <si>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</si>
  <si>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</si>
  <si>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</si>
  <si>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</si>
  <si>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</si>
  <si>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</si>
  <si>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</si>
  <si>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</si>
  <si>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</si>
  <si>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</si>
  <si>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</si>
  <si>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</si>
  <si>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</si>
  <si>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</si>
  <si>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</si>
  <si>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</si>
  <si>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</si>
  <si>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</si>
  <si>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</si>
  <si>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</si>
  <si>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</si>
  <si>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</si>
  <si>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</si>
  <si>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</si>
  <si>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</si>
  <si>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</si>
  <si>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</si>
  <si>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</si>
  <si>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</si>
  <si>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</si>
  <si>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</si>
  <si>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</si>
  <si>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</si>
  <si>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</si>
  <si>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</si>
  <si>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</si>
  <si>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</si>
  <si>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</si>
  <si>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</si>
  <si>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</si>
  <si>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</si>
  <si>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</si>
  <si>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</si>
  <si>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</si>
  <si>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</si>
  <si>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</si>
  <si>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</si>
  <si>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</si>
  <si>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</si>
  <si>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</si>
  <si>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</si>
  <si>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</si>
  <si>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</si>
  <si>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</si>
  <si>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</si>
  <si>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</si>
  <si>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</si>
  <si>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</si>
  <si>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</si>
  <si>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</si>
  <si>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</si>
  <si>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</si>
  <si>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</si>
  <si>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</si>
  <si>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</si>
  <si>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</si>
  <si>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</si>
  <si>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</si>
  <si>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</si>
  <si>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</si>
  <si>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</si>
  <si>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</si>
  <si>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</si>
  <si>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</si>
  <si>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</si>
  <si>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</si>
  <si>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</si>
  <si>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</si>
  <si>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</si>
  <si>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</si>
  <si>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</si>
  <si>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</si>
  <si>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</si>
  <si>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</si>
  <si>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</si>
  <si>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</si>
  <si>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</si>
  <si>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</si>
  <si>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</si>
  <si>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</si>
  <si>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</si>
  <si>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</si>
  <si>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</si>
  <si>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</si>
  <si>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</si>
  <si>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</si>
  <si>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</si>
  <si>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</si>
  <si>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</si>
  <si>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</si>
  <si>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</si>
  <si>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</si>
  <si>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</si>
  <si>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</si>
  <si>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</si>
  <si>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</si>
  <si>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</si>
  <si>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</si>
  <si>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</si>
  <si>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</si>
  <si>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</si>
  <si>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</si>
  <si>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</si>
  <si>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</si>
  <si>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</si>
  <si>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</si>
  <si>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</si>
  <si>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</si>
  <si>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</si>
  <si>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</si>
  <si>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</si>
  <si>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</si>
  <si>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</si>
  <si>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</si>
  <si>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</si>
  <si>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</si>
  <si>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</si>
  <si>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</si>
  <si>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</si>
  <si>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</si>
  <si>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</si>
  <si>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</si>
  <si>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</si>
  <si>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</si>
  <si>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</si>
  <si>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</si>
  <si>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</si>
  <si>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</si>
  <si>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</si>
  <si>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</si>
  <si>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</si>
  <si>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</si>
  <si>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</si>
  <si>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</si>
  <si>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</si>
  <si>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</si>
  <si>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</si>
  <si>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</si>
  <si>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</si>
  <si>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</si>
  <si>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</si>
  <si>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</si>
  <si>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</si>
  <si>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</si>
  <si>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</si>
  <si>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</si>
  <si>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</si>
  <si>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</si>
  <si>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</si>
  <si>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</si>
  <si>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</si>
  <si>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</si>
  <si>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</si>
  <si>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</si>
  <si>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</si>
  <si>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</si>
  <si>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</si>
  <si>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</si>
  <si>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</si>
  <si>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</si>
  <si>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</si>
  <si>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</si>
  <si>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</si>
  <si>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</si>
  <si>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</si>
  <si>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</si>
  <si>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</si>
  <si>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</si>
  <si>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</si>
  <si>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</si>
  <si>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</si>
  <si>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</si>
  <si>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</si>
  <si>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</si>
  <si>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</si>
  <si>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</si>
  <si>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</si>
  <si>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</si>
  <si>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</si>
  <si>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</si>
  <si>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</si>
  <si>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</si>
  <si>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</si>
  <si>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</si>
  <si>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</si>
  <si>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</si>
  <si>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</si>
  <si>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</si>
  <si>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</si>
  <si>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</si>
  <si>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</si>
  <si>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</si>
  <si>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</si>
  <si>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</si>
  <si>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</si>
  <si>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</si>
  <si>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</si>
  <si>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</si>
  <si>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</si>
  <si>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</si>
  <si>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</si>
  <si>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</si>
  <si>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</si>
  <si>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</si>
  <si>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</si>
  <si>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</si>
  <si>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</si>
  <si>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</si>
  <si>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</si>
  <si>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</si>
  <si>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</si>
  <si>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</si>
  <si>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</si>
  <si>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</si>
  <si>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</si>
  <si>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</si>
  <si>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</si>
  <si>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</si>
  <si>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</si>
  <si>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</si>
  <si>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</si>
  <si>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</si>
  <si>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</si>
  <si>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</si>
  <si>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</si>
  <si>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</si>
  <si>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</si>
  <si>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</si>
  <si>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</si>
  <si>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</si>
  <si>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</si>
  <si>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</si>
  <si>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</si>
  <si>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</si>
  <si>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</si>
  <si>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</si>
  <si>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</si>
  <si>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</si>
  <si>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</si>
  <si>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</si>
  <si>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</si>
  <si>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</si>
  <si>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</si>
  <si>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</si>
  <si>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</si>
  <si>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</si>
  <si>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</si>
  <si>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</si>
  <si>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</si>
  <si>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</si>
  <si>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</si>
  <si>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</si>
  <si>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</si>
  <si>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</si>
  <si>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</si>
  <si>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</si>
  <si>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</si>
  <si>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</si>
  <si>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</si>
  <si>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</si>
  <si>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</si>
  <si>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</si>
  <si>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</si>
  <si>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</si>
  <si>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</si>
  <si>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</si>
  <si>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</si>
  <si>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</si>
  <si>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</si>
  <si>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</si>
  <si>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</si>
  <si>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</si>
  <si>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</si>
  <si>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</si>
  <si>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</si>
  <si>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</si>
  <si>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</si>
  <si>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</si>
  <si>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</si>
  <si>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</si>
  <si>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</si>
  <si>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</si>
  <si>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</si>
  <si>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</si>
  <si>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</si>
  <si>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</si>
  <si>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</si>
  <si>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</si>
  <si>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</si>
  <si>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</si>
  <si>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</si>
  <si>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</si>
  <si>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</si>
  <si>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</si>
  <si>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</si>
  <si>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</si>
  <si>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</si>
  <si>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</si>
  <si>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</si>
  <si>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</si>
  <si>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</si>
  <si>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</si>
  <si>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</si>
  <si>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</si>
  <si>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</si>
  <si>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</si>
  <si>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</si>
  <si>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</si>
  <si>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</si>
  <si>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</si>
  <si>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</si>
  <si>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</si>
  <si>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</si>
  <si>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</si>
  <si>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</si>
  <si>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</si>
  <si>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</si>
  <si>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</si>
  <si>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</si>
  <si>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</si>
  <si>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</si>
  <si>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</si>
  <si>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</si>
  <si>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</si>
  <si>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</si>
  <si>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</si>
  <si>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</si>
  <si>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</si>
  <si>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</si>
  <si>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</si>
  <si>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</si>
  <si>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</si>
  <si>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</si>
  <si>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</si>
  <si>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</si>
  <si>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</si>
  <si>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</si>
  <si>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</si>
  <si>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</si>
  <si>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</si>
  <si>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</si>
  <si>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</si>
  <si>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</si>
  <si>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</si>
  <si>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</si>
  <si>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</si>
  <si>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</si>
  <si>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</si>
  <si>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</si>
  <si>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</si>
  <si>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</si>
  <si>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</si>
  <si>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</si>
  <si>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</si>
  <si>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</si>
  <si>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</si>
  <si>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</si>
  <si>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</si>
  <si>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</si>
  <si>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</si>
  <si>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</si>
  <si>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</si>
  <si>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</si>
  <si>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</si>
  <si>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</si>
  <si>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</si>
  <si>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</si>
  <si>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</si>
  <si>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</si>
  <si>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</si>
  <si>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</si>
  <si>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</si>
  <si>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</si>
  <si>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</si>
  <si>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</si>
  <si>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</si>
  <si>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</si>
  <si>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</si>
  <si>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</si>
  <si>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</si>
  <si>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</si>
  <si>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</si>
  <si>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</si>
  <si>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</si>
  <si>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</si>
  <si>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</si>
  <si>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</si>
  <si>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</si>
  <si>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</si>
  <si>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</si>
  <si>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</si>
  <si>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</si>
  <si>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</si>
  <si>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</si>
  <si>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</si>
  <si>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</si>
  <si>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</si>
  <si>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</si>
  <si>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</si>
  <si>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</si>
  <si>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</si>
  <si>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</si>
  <si>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</si>
  <si>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</si>
  <si>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</si>
  <si>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</si>
  <si>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</si>
  <si>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</si>
  <si>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</si>
  <si>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</si>
  <si>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</si>
  <si>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</si>
  <si>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</si>
  <si>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</si>
  <si>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</si>
  <si>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</si>
  <si>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</si>
  <si>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</si>
  <si>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</si>
  <si>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</si>
  <si>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</si>
  <si>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</si>
  <si>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</si>
  <si>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</si>
  <si>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</si>
  <si>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</si>
  <si>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</si>
  <si>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</si>
  <si>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</si>
  <si>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</si>
  <si>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</si>
  <si>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</si>
  <si>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</si>
  <si>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</si>
  <si>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</si>
  <si>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</si>
  <si>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</si>
  <si>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</si>
  <si>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</si>
  <si>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</si>
  <si>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</si>
  <si>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</si>
  <si>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</si>
  <si>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</si>
  <si>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</si>
  <si>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</si>
  <si>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</si>
  <si>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</si>
  <si>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</si>
  <si>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</si>
  <si>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</si>
  <si>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</si>
  <si>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</si>
  <si>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</si>
  <si>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</si>
  <si>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</si>
  <si>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</si>
  <si>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</si>
  <si>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</si>
  <si>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</si>
  <si>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</si>
  <si>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</si>
  <si>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</si>
  <si>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</si>
  <si>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</si>
  <si>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</si>
  <si>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</si>
  <si>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</si>
  <si>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</si>
  <si>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</si>
  <si>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</si>
  <si>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</si>
  <si>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</si>
  <si>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</si>
  <si>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</si>
  <si>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</si>
  <si>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</si>
  <si>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</si>
  <si>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</si>
  <si>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</si>
  <si>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</si>
  <si>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</si>
  <si>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</si>
  <si>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</si>
  <si>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</si>
  <si>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</si>
  <si>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</si>
  <si>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</si>
  <si>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</si>
  <si>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</si>
  <si>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</si>
  <si>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</si>
  <si>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</si>
  <si>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</si>
  <si>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</si>
  <si>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</si>
  <si>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</si>
  <si>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</si>
  <si>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</si>
  <si>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</si>
  <si>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</si>
  <si>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</si>
  <si>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</si>
  <si>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</si>
  <si>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</si>
  <si>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</si>
  <si>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</si>
  <si>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</si>
  <si>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</si>
  <si>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</si>
  <si>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</si>
  <si>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</si>
  <si>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</si>
  <si>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</si>
  <si>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</si>
  <si>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</si>
  <si>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</si>
  <si>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</si>
  <si>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</si>
  <si>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</si>
  <si>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</si>
  <si>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</si>
  <si>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</si>
  <si>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</si>
  <si>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</si>
  <si>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</si>
  <si>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</si>
  <si>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</si>
  <si>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</si>
  <si>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</si>
  <si>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</si>
  <si>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</si>
  <si>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</si>
  <si>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</si>
  <si>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</si>
  <si>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</si>
  <si>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</si>
  <si>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</si>
  <si>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</si>
  <si>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</si>
  <si>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</si>
  <si>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</si>
  <si>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</si>
  <si>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</si>
  <si>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</si>
  <si>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</si>
  <si>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</si>
  <si>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</si>
  <si>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</si>
  <si>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</si>
  <si>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</si>
  <si>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</si>
  <si>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</si>
  <si>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</si>
  <si>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</si>
  <si>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</si>
  <si>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</si>
  <si>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</si>
  <si>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</si>
  <si>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</si>
  <si>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</si>
  <si>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</si>
  <si>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</si>
  <si>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</si>
  <si>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</si>
  <si>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</si>
  <si>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</si>
  <si>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</si>
  <si>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</si>
  <si>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</si>
  <si>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</si>
  <si>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</si>
  <si>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</si>
  <si>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</si>
  <si>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</si>
  <si>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</si>
  <si>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</si>
  <si>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</si>
  <si>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</si>
  <si>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</si>
  <si>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</si>
  <si>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</si>
  <si>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</si>
  <si>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</si>
  <si>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</si>
  <si>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</si>
  <si>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</si>
  <si>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</si>
  <si>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</si>
  <si>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</si>
  <si>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</si>
  <si>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</si>
  <si>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</si>
  <si>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</si>
  <si>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</si>
  <si>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</si>
  <si>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</si>
  <si>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</si>
  <si>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</si>
  <si>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</si>
  <si>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</si>
  <si>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</si>
  <si>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</si>
  <si>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</si>
  <si>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</si>
  <si>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</si>
  <si>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</si>
  <si>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</si>
  <si>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</si>
  <si>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</si>
  <si>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</si>
  <si>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</si>
  <si>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</si>
  <si>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</si>
  <si>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</si>
  <si>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</si>
  <si>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</si>
  <si>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</si>
  <si>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</si>
  <si>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</si>
  <si>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</si>
  <si>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</si>
  <si>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</si>
  <si>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</si>
  <si>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</si>
  <si>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</si>
  <si>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</si>
  <si>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</si>
  <si>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</si>
  <si>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</si>
  <si>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</si>
  <si>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</si>
  <si>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</si>
  <si>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</si>
  <si>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</si>
  <si>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</si>
  <si>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</si>
  <si>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</si>
  <si>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</si>
  <si>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</si>
  <si>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</si>
  <si>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</si>
  <si>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</si>
  <si>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</si>
  <si>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</si>
  <si>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</si>
  <si>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</si>
  <si>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</si>
  <si>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</si>
  <si>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</si>
  <si>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</si>
  <si>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</si>
  <si>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</si>
  <si>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</si>
  <si>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</si>
  <si>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</si>
  <si>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</si>
  <si>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</si>
  <si>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</si>
  <si>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</si>
  <si>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</si>
  <si>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</si>
  <si>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</si>
  <si>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</si>
  <si>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</si>
  <si>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</si>
  <si>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</si>
  <si>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</si>
  <si>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</si>
  <si>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</si>
  <si>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</si>
  <si>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</si>
  <si>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</si>
  <si>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</si>
  <si>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</si>
  <si>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</si>
  <si>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</si>
  <si>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</si>
  <si>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</si>
  <si>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</si>
  <si>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</si>
  <si>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</si>
  <si>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</si>
  <si>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</si>
  <si>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</si>
  <si>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</si>
  <si>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</si>
  <si>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</si>
  <si>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</si>
  <si>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</si>
  <si>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</si>
  <si>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</si>
  <si>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</si>
  <si>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</si>
  <si>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</si>
  <si>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</si>
  <si>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</si>
  <si>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</si>
  <si>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</si>
  <si>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</si>
  <si>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</si>
  <si>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</si>
  <si>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</si>
  <si>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</si>
  <si>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</si>
  <si>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</si>
  <si>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</si>
  <si>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</si>
  <si>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</si>
  <si>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</si>
  <si>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</si>
  <si>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</si>
  <si>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</si>
  <si>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</si>
  <si>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</si>
  <si>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</si>
  <si>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</si>
  <si>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</si>
  <si>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</si>
  <si>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</si>
  <si>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</si>
  <si>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</si>
  <si>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</si>
  <si>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</si>
  <si>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</si>
  <si>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</si>
  <si>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</si>
  <si>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</si>
  <si>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</si>
  <si>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</si>
  <si>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</si>
  <si>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</si>
  <si>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</si>
  <si>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</si>
  <si>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</si>
  <si>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</si>
  <si>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</si>
  <si>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</si>
  <si>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</si>
  <si>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</si>
  <si>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</si>
  <si>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</si>
  <si>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</si>
  <si>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</si>
  <si>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</si>
  <si>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</si>
  <si>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</si>
  <si>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</si>
  <si>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</si>
  <si>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</si>
  <si>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</si>
  <si>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</si>
  <si>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</si>
  <si>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</si>
  <si>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</si>
  <si>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</si>
  <si>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</si>
  <si>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</si>
  <si>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</si>
  <si>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</si>
  <si>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</si>
  <si>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</si>
  <si>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</si>
  <si>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</si>
  <si>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</si>
  <si>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</si>
  <si>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</si>
  <si>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</si>
  <si>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</si>
  <si>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</si>
  <si>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</si>
  <si>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</si>
  <si>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</si>
  <si>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</si>
  <si>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</si>
  <si>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</si>
  <si>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</si>
  <si>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</si>
  <si>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</si>
  <si>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</si>
  <si>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</si>
  <si>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</si>
  <si>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</si>
  <si>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</si>
  <si>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</si>
  <si>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</si>
  <si>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</si>
  <si>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</si>
  <si>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</si>
  <si>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</si>
  <si>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</si>
  <si>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</si>
  <si>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</si>
  <si>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</si>
  <si>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</si>
  <si>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</si>
  <si>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</si>
  <si>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</si>
  <si>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</si>
  <si>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</si>
  <si>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</si>
  <si>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</si>
  <si>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</si>
  <si>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</si>
  <si>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</si>
  <si>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</si>
  <si>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</si>
  <si>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</si>
  <si>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</si>
  <si>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</si>
  <si>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</si>
  <si>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</si>
  <si>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</si>
  <si>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</si>
  <si>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</si>
  <si>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</si>
  <si>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</si>
  <si>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</si>
  <si>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</si>
  <si>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</si>
  <si>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</si>
  <si>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</si>
  <si>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</si>
  <si>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</si>
  <si>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</si>
  <si>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</si>
  <si>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</si>
  <si>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</si>
  <si>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</si>
  <si>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</si>
  <si>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</si>
  <si>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</si>
  <si>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</si>
  <si>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</si>
  <si>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</si>
  <si>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</si>
  <si>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</si>
  <si>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</si>
  <si>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</si>
  <si>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</si>
  <si>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</si>
  <si>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</si>
  <si>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</si>
  <si>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</si>
  <si>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</si>
  <si>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</si>
  <si>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</si>
  <si>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</si>
  <si>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</si>
  <si>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</si>
  <si>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</si>
  <si>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</si>
  <si>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</si>
  <si>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</si>
  <si>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</si>
  <si>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</si>
  <si>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</si>
  <si>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</si>
  <si>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</si>
  <si>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</si>
  <si>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</si>
  <si>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</si>
  <si>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</si>
  <si>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</si>
  <si>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</si>
  <si>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</si>
  <si>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</si>
  <si>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</si>
  <si>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</si>
  <si>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</si>
  <si>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</si>
  <si>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</si>
  <si>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</si>
  <si>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</si>
  <si>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</si>
  <si>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</si>
  <si>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</si>
  <si>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</si>
  <si>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</si>
  <si>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</si>
  <si>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</si>
  <si>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</si>
  <si>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</si>
  <si>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</si>
  <si>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</si>
  <si>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</si>
  <si>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</si>
  <si>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</si>
  <si>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</si>
  <si>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</si>
  <si>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</si>
  <si>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</si>
  <si>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</si>
  <si>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</si>
  <si>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</si>
  <si>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</si>
  <si>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</si>
  <si>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</si>
  <si>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</si>
  <si>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</si>
  <si>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</si>
  <si>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</si>
  <si>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</si>
  <si>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</si>
  <si>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</si>
  <si>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</si>
  <si>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</si>
  <si>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</si>
  <si>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</si>
  <si>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</si>
  <si>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</si>
  <si>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</si>
  <si>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</si>
  <si>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</si>
  <si>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</si>
  <si>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</si>
  <si>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</si>
  <si>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</si>
  <si>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</si>
  <si>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</si>
  <si>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</si>
  <si>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</si>
  <si>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</si>
  <si>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</si>
  <si>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</si>
  <si>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</si>
  <si>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</si>
  <si>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</si>
  <si>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</si>
  <si>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</si>
  <si>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</si>
  <si>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</si>
  <si>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</si>
  <si>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</si>
  <si>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</si>
  <si>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</si>
  <si>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</si>
  <si>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</si>
  <si>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</si>
  <si>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</si>
  <si>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</si>
  <si>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</si>
  <si>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</si>
  <si>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</si>
  <si>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</si>
  <si>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</si>
  <si>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</si>
  <si>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</si>
  <si>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</si>
  <si>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</si>
  <si>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</si>
  <si>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</si>
  <si>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</si>
  <si>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</si>
  <si>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</si>
  <si>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</si>
  <si>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</si>
  <si>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</si>
  <si>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</si>
  <si>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</si>
  <si>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</si>
  <si>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</si>
  <si>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</si>
  <si>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</si>
  <si>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</si>
  <si>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</si>
  <si>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</si>
  <si>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</si>
  <si>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</si>
  <si>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</si>
  <si>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</si>
  <si>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</si>
  <si>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</si>
  <si>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</si>
  <si>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</si>
  <si>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</si>
  <si>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</si>
  <si>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</si>
  <si>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</si>
  <si>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</si>
  <si>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</si>
  <si>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</si>
  <si>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</si>
  <si>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</si>
  <si>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</si>
  <si>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</si>
  <si>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</si>
  <si>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</si>
  <si>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</si>
  <si>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</si>
  <si>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</si>
  <si>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</si>
  <si>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</si>
  <si>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</si>
  <si>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</si>
  <si>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</si>
  <si>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</si>
  <si>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</si>
  <si>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</si>
  <si>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</si>
  <si>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</si>
  <si>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</si>
  <si>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</si>
  <si>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</si>
  <si>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</si>
  <si>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</si>
  <si>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</si>
  <si>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</si>
  <si>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</si>
  <si>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</si>
  <si>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</si>
  <si>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</si>
  <si>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</si>
  <si>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</si>
  <si>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</si>
  <si>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</si>
  <si>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</si>
  <si>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</si>
  <si>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</si>
  <si>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</si>
  <si>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</si>
  <si>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</si>
  <si>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</si>
  <si>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</si>
  <si>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</si>
  <si>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</si>
  <si>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</si>
  <si>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</si>
  <si>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</si>
  <si>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</si>
  <si>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</si>
  <si>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</si>
  <si>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</si>
  <si>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</si>
  <si>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</si>
  <si>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</si>
  <si>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</si>
  <si>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</si>
  <si>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</si>
  <si>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</si>
  <si>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</si>
  <si>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</si>
  <si>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</si>
  <si>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</si>
  <si>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</si>
  <si>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</si>
  <si>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</si>
  <si>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</si>
  <si>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</si>
  <si>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</si>
  <si>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</si>
  <si>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</si>
  <si>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</si>
  <si>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</si>
  <si>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</si>
  <si>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</si>
  <si>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</si>
  <si>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</si>
  <si>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</si>
  <si>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</si>
  <si>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</si>
  <si>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</si>
  <si>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</si>
  <si>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</si>
  <si>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</si>
  <si>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</si>
  <si>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</si>
  <si>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</si>
  <si>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</si>
  <si>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</si>
  <si>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</si>
  <si>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</si>
  <si>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</si>
  <si>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</si>
  <si>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</si>
  <si>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</si>
  <si>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</si>
  <si>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</si>
  <si>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</si>
  <si>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</si>
  <si>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</si>
  <si>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</si>
  <si>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</si>
  <si>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</si>
  <si>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</si>
  <si>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</si>
  <si>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</si>
  <si>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</si>
  <si>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</si>
  <si>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</si>
  <si>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</si>
  <si>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</si>
  <si>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</si>
  <si>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</si>
  <si>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</si>
  <si>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</si>
  <si>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</si>
  <si>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</si>
  <si>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</si>
  <si>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</si>
  <si>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</si>
  <si>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</si>
  <si>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</si>
  <si>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</si>
  <si>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</si>
  <si>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</si>
  <si>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</si>
  <si>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</si>
  <si>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</si>
  <si>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</si>
  <si>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</si>
  <si>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</si>
  <si>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</si>
  <si>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</si>
  <si>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</si>
  <si>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</si>
  <si>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</si>
  <si>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</si>
  <si>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</si>
  <si>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</si>
  <si>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</si>
  <si>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</si>
  <si>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</si>
  <si>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</si>
  <si>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</si>
  <si>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</si>
  <si>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</si>
  <si>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</si>
  <si>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</si>
  <si>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</si>
  <si>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</si>
  <si>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</si>
  <si>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</si>
  <si>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</si>
  <si>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</si>
  <si>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</si>
  <si>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</si>
  <si>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</si>
  <si>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</si>
  <si>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</si>
  <si>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</si>
  <si>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</si>
  <si>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</si>
  <si>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</si>
  <si>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</si>
  <si>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</si>
  <si>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</si>
  <si>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</si>
  <si>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</si>
  <si>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</si>
  <si>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</si>
  <si>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</si>
  <si>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</si>
  <si>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</si>
  <si>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</si>
  <si>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</si>
  <si>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</si>
  <si>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</si>
  <si>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</si>
  <si>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</si>
  <si>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</si>
  <si>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</si>
  <si>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</si>
  <si>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</si>
  <si>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</si>
  <si>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</si>
  <si>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</si>
  <si>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</si>
  <si>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</si>
  <si>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</si>
  <si>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</si>
  <si>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</si>
  <si>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</si>
  <si>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</si>
  <si>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</si>
  <si>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</si>
  <si>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</si>
  <si>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</si>
  <si>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</si>
  <si>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</si>
  <si>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</si>
  <si>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</si>
  <si>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</si>
  <si>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</si>
  <si>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</si>
  <si>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</si>
  <si>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</si>
  <si>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</si>
  <si>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</si>
  <si>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</si>
  <si>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</si>
  <si>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</si>
  <si>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</si>
  <si>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</si>
  <si>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</si>
  <si>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</si>
  <si>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</si>
  <si>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</si>
  <si>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</si>
  <si>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</si>
  <si>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</si>
  <si>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</si>
  <si>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</si>
  <si>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</si>
  <si>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</si>
  <si>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</si>
  <si>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</si>
  <si>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</si>
  <si>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</si>
  <si>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</si>
  <si>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</si>
  <si>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</si>
  <si>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</si>
  <si>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</si>
  <si>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</si>
  <si>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</si>
  <si>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</si>
  <si>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</si>
  <si>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</si>
  <si>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</si>
  <si>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</si>
  <si>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</si>
  <si>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</si>
  <si>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</si>
  <si>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</si>
  <si>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</si>
  <si>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</si>
  <si>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</si>
  <si>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</si>
  <si>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</si>
  <si>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</si>
  <si>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</si>
  <si>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</si>
  <si>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</si>
  <si>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</si>
  <si>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</si>
  <si>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</si>
  <si>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</si>
  <si>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</si>
  <si>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</si>
  <si>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</si>
  <si>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</si>
  <si>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</si>
  <si>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</si>
  <si>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</si>
  <si>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</si>
  <si>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</si>
  <si>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</si>
  <si>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</si>
  <si>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</si>
  <si>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</si>
  <si>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</si>
  <si>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</si>
  <si>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</si>
  <si>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</si>
  <si>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</si>
  <si>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</si>
  <si>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</si>
  <si>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</si>
  <si>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</si>
  <si>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</si>
  <si>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</si>
  <si>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</si>
  <si>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</si>
  <si>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</si>
  <si>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</si>
  <si>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</si>
  <si>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</si>
  <si>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</si>
  <si>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</si>
  <si>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</si>
  <si>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</si>
  <si>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</si>
  <si>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</si>
  <si>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</si>
  <si>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</si>
  <si>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</si>
  <si>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</si>
  <si>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</si>
  <si>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</si>
  <si>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</si>
  <si>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</si>
  <si>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</si>
  <si>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</si>
  <si>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</si>
  <si>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</si>
  <si>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</si>
  <si>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</si>
  <si>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</si>
  <si>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</si>
  <si>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</si>
  <si>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</si>
  <si>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</si>
  <si>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</si>
  <si>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</si>
  <si>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</si>
  <si>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</si>
  <si>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</si>
  <si>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</si>
  <si>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</si>
  <si>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</si>
  <si>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</si>
  <si>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</si>
  <si>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</si>
  <si>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</si>
  <si>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</si>
  <si>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</si>
  <si>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</si>
  <si>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</si>
  <si>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</si>
  <si>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</si>
  <si>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</si>
  <si>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</si>
  <si>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</si>
  <si>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</si>
  <si>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</si>
  <si>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</si>
  <si>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</si>
  <si>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</si>
  <si>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</si>
  <si>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</si>
  <si>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</si>
  <si>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</si>
  <si>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</si>
  <si>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</si>
  <si>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</si>
  <si>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</si>
  <si>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</si>
  <si>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</si>
  <si>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</si>
  <si>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</si>
  <si>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</si>
  <si>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</si>
  <si>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</si>
  <si>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</si>
  <si>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</si>
  <si>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</si>
  <si>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</si>
  <si>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</si>
  <si>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</si>
  <si>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</si>
  <si>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</si>
  <si>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</si>
  <si>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</si>
  <si>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</si>
  <si>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</si>
  <si>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</si>
  <si>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</si>
  <si>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</si>
  <si>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</si>
  <si>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</si>
  <si>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</si>
  <si>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</si>
  <si>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</si>
  <si>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</si>
  <si>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</si>
  <si>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</si>
  <si>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</si>
  <si>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</si>
  <si>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</si>
  <si>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</si>
  <si>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</si>
  <si>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</si>
  <si>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</si>
  <si>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</si>
  <si>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</si>
  <si>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</si>
  <si>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</si>
  <si>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</si>
  <si>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</si>
  <si>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</si>
  <si>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</si>
  <si>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</si>
  <si>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</si>
  <si>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</si>
  <si>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</si>
  <si>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</si>
  <si>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</si>
  <si>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</si>
  <si>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</si>
  <si>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</si>
  <si>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</si>
  <si>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</si>
  <si>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</si>
  <si>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</si>
  <si>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</si>
  <si>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</si>
  <si>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</si>
  <si>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</si>
  <si>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</si>
  <si>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</si>
  <si>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</si>
  <si>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</si>
  <si>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</si>
  <si>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</si>
  <si>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</si>
  <si>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</si>
  <si>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</si>
  <si>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</si>
  <si>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</si>
  <si>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</si>
  <si>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</si>
  <si>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</si>
  <si>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</si>
  <si>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</si>
  <si>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</si>
  <si>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</si>
  <si>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</si>
  <si>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</si>
  <si>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</si>
  <si>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</si>
  <si>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</si>
  <si>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</si>
  <si>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</si>
  <si>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</si>
  <si>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</si>
  <si>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</si>
  <si>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</si>
  <si>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</si>
  <si>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</si>
  <si>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</si>
  <si>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</si>
  <si>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</si>
  <si>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</si>
  <si>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</si>
  <si>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</si>
  <si>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</si>
  <si>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</si>
  <si>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</si>
  <si>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</si>
  <si>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</si>
  <si>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</si>
  <si>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</si>
  <si>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</si>
  <si>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</si>
  <si>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</si>
  <si>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</si>
  <si>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</si>
  <si>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</si>
  <si>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</si>
  <si>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</si>
  <si>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</si>
  <si>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</si>
  <si>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</si>
  <si>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</si>
  <si>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</si>
  <si>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</si>
  <si>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</si>
  <si>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</si>
  <si>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</si>
  <si>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</si>
  <si>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</si>
  <si>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</si>
  <si>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</si>
  <si>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</si>
  <si>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</si>
  <si>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</si>
  <si>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</si>
  <si>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</si>
  <si>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</si>
  <si>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</si>
  <si>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</si>
  <si>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</si>
  <si>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</si>
  <si>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</si>
  <si>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</si>
  <si>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</si>
  <si>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</si>
  <si>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</si>
  <si>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</si>
  <si>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</si>
  <si>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</si>
  <si>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</si>
  <si>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</si>
  <si>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</si>
  <si>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</si>
  <si>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</si>
  <si>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</si>
  <si>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</si>
  <si>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</si>
  <si>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</si>
  <si>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</si>
  <si>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</si>
  <si>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</si>
  <si>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</si>
  <si>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</si>
  <si>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</si>
  <si>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</si>
  <si>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</si>
  <si>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</si>
  <si>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</si>
  <si>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</si>
  <si>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</si>
  <si>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</si>
  <si>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</si>
  <si>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</si>
  <si>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</si>
  <si>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</si>
  <si>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</si>
  <si>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</si>
  <si>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</si>
  <si>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</si>
  <si>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</si>
  <si>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</si>
  <si>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</si>
  <si>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</si>
  <si>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</si>
  <si>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</si>
  <si>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</si>
  <si>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</si>
  <si>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</si>
  <si>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</si>
  <si>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</si>
  <si>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</si>
  <si>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</si>
  <si>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</si>
  <si>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</si>
  <si>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</si>
  <si>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</si>
  <si>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</si>
  <si>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</si>
  <si>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</si>
  <si>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</si>
  <si>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</si>
  <si>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</si>
  <si>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</si>
  <si>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</si>
  <si>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</si>
  <si>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</si>
  <si>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</si>
  <si>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</si>
  <si>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</si>
  <si>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</si>
  <si>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</si>
  <si>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</si>
  <si>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</si>
  <si>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</si>
  <si>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</si>
  <si>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</si>
  <si>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</si>
  <si>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</si>
  <si>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</si>
  <si>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</si>
  <si>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</si>
  <si>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</si>
  <si>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</si>
  <si>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</si>
  <si>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</si>
  <si>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</si>
  <si>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</si>
  <si>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</si>
  <si>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</si>
  <si>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</si>
  <si>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</si>
  <si>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</si>
  <si>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</si>
  <si>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</si>
  <si>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</si>
  <si>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</si>
  <si>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</si>
  <si>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</si>
  <si>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</si>
  <si>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</si>
  <si>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</si>
  <si>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</si>
  <si>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</si>
  <si>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</si>
  <si>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</si>
  <si>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</si>
  <si>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</si>
  <si>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</si>
  <si>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</si>
  <si>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</si>
  <si>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</si>
  <si>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</si>
  <si>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</si>
  <si>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</si>
  <si>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</si>
  <si>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</si>
  <si>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</si>
  <si>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</si>
  <si>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</si>
  <si>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</si>
  <si>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</si>
  <si>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</si>
  <si>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</si>
  <si>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</si>
  <si>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</si>
  <si>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</si>
  <si>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</si>
  <si>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</si>
  <si>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</si>
  <si>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</si>
  <si>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</si>
  <si>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</si>
  <si>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</si>
  <si>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</si>
  <si>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</si>
  <si>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</si>
  <si>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</si>
  <si>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</si>
  <si>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</si>
  <si>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</si>
  <si>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</si>
  <si>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</si>
  <si>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</si>
  <si>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</si>
  <si>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</si>
  <si>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</si>
  <si>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</si>
  <si>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</si>
  <si>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</si>
  <si>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</si>
  <si>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</si>
  <si>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</si>
  <si>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</si>
  <si>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</si>
  <si>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</si>
  <si>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</si>
  <si>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</si>
  <si>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</si>
  <si>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</si>
  <si>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</si>
  <si>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</si>
  <si>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</si>
  <si>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</si>
  <si>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</si>
  <si>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</si>
  <si>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</si>
  <si>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</si>
  <si>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</si>
  <si>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</si>
  <si>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</si>
  <si>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</si>
  <si>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</si>
  <si>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</si>
  <si>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</si>
  <si>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</si>
  <si>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</si>
  <si>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</si>
  <si>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</si>
  <si>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</si>
  <si>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</si>
  <si>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</si>
  <si>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</si>
  <si>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</si>
  <si>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</si>
  <si>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</si>
  <si>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</si>
  <si>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</si>
  <si>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</si>
  <si>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</si>
  <si>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</si>
  <si>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</si>
  <si>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</si>
  <si>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</si>
  <si>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</si>
  <si>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</si>
  <si>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</si>
  <si>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</si>
  <si>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</si>
  <si>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</si>
  <si>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</si>
  <si>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</si>
  <si>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</si>
  <si>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</si>
  <si>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</si>
  <si>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</si>
  <si>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</si>
  <si>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</si>
  <si>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</si>
  <si>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</si>
  <si>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</si>
  <si>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</si>
  <si>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</si>
  <si>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</si>
  <si>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</si>
  <si>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</si>
  <si>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</si>
  <si>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</si>
  <si>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</si>
  <si>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</si>
  <si>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</si>
  <si>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</si>
  <si>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</si>
  <si>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</si>
  <si>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</si>
  <si>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</si>
  <si>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</si>
  <si>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</si>
  <si>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</si>
  <si>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</si>
  <si>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</si>
  <si>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</si>
  <si>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</si>
  <si>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</si>
  <si>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</si>
  <si>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</si>
  <si>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</si>
  <si>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</si>
  <si>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</si>
  <si>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</si>
  <si>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</si>
  <si>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</si>
  <si>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</si>
  <si>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</si>
  <si>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</si>
  <si>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</si>
  <si>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</si>
  <si>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</si>
  <si>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</si>
  <si>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</si>
  <si>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</si>
  <si>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</si>
  <si>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</si>
  <si>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</si>
  <si>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</si>
  <si>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</si>
  <si>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</si>
  <si>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</si>
  <si>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</si>
  <si>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</si>
  <si>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</si>
  <si>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</si>
  <si>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</si>
  <si>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</si>
  <si>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</si>
  <si>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</si>
  <si>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</si>
  <si>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</si>
  <si>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</si>
  <si>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</si>
  <si>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</si>
  <si>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</si>
  <si>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</si>
  <si>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</si>
  <si>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</si>
  <si>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</si>
  <si>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</si>
  <si>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</si>
  <si>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</si>
  <si>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</si>
  <si>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</si>
  <si>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</si>
  <si>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</si>
  <si>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</si>
  <si>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</si>
  <si>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</si>
  <si>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</si>
  <si>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</si>
  <si>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</si>
  <si>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</si>
  <si>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</si>
  <si>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</si>
  <si>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</si>
  <si>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</si>
  <si>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</si>
  <si>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</si>
  <si>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</si>
  <si>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</si>
  <si>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</si>
  <si>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</si>
  <si>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</si>
  <si>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</si>
  <si>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</si>
  <si>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</si>
  <si>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</si>
  <si>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</si>
  <si>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</si>
  <si>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</si>
  <si>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</si>
  <si>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</si>
  <si>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</si>
  <si>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</si>
  <si>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</si>
  <si>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</si>
  <si>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</si>
  <si>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</si>
  <si>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</si>
  <si>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</si>
  <si>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</si>
  <si>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</si>
  <si>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</si>
  <si>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</si>
  <si>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</si>
  <si>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</si>
  <si>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</si>
  <si>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</si>
  <si>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</si>
  <si>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</si>
  <si>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</si>
  <si>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</si>
  <si>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</si>
  <si>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</si>
  <si>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</si>
  <si>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</si>
  <si>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</si>
  <si>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</si>
  <si>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</si>
  <si>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</si>
  <si>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</si>
  <si>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</si>
  <si>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</si>
  <si>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</si>
  <si>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</si>
  <si>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</si>
  <si>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</si>
  <si>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</si>
  <si>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</si>
  <si>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</si>
  <si>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</si>
  <si>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</si>
  <si>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</si>
  <si>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</si>
  <si>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</si>
  <si>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</si>
  <si>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</si>
  <si>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</si>
  <si>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</si>
  <si>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</si>
  <si>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</si>
  <si>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</si>
  <si>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</si>
  <si>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</si>
  <si>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</si>
  <si>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</si>
  <si>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</si>
  <si>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</si>
  <si>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</si>
  <si>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</si>
  <si>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</si>
  <si>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</si>
  <si>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</si>
  <si>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</si>
  <si>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</si>
  <si>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</si>
  <si>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</si>
  <si>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</si>
  <si>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</si>
  <si>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</si>
  <si>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</si>
  <si>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</si>
  <si>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</si>
  <si>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</si>
  <si>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</si>
  <si>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</si>
  <si>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</si>
  <si>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</si>
  <si>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</si>
  <si>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</si>
  <si>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</si>
  <si>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</si>
  <si>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</si>
  <si>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</si>
  <si>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</si>
  <si>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</si>
  <si>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</si>
  <si>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</si>
  <si>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</si>
  <si>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</si>
  <si>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</si>
  <si>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</si>
  <si>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</si>
  <si>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</si>
  <si>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</si>
  <si>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</si>
  <si>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</si>
  <si>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</si>
  <si>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</si>
  <si>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</si>
  <si>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</si>
  <si>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</si>
  <si>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</si>
  <si>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</si>
  <si>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</si>
  <si>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</si>
  <si>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</si>
  <si>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</si>
  <si>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</si>
  <si>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</si>
  <si>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</si>
  <si>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</si>
  <si>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</si>
  <si>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</si>
  <si>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</si>
  <si>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</si>
  <si>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</si>
  <si>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</si>
  <si>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</si>
  <si>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</si>
  <si>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</si>
  <si>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</si>
  <si>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</si>
  <si>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</si>
  <si>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</si>
  <si>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</si>
  <si>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</si>
  <si>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</si>
  <si>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</si>
  <si>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</si>
  <si>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</si>
  <si>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</si>
  <si>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</si>
  <si>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</si>
  <si>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</si>
  <si>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</si>
  <si>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</si>
  <si>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</si>
  <si>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</si>
  <si>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</si>
  <si>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</si>
  <si>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</si>
  <si>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</si>
  <si>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</si>
  <si>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</si>
  <si>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</si>
  <si>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</si>
  <si>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</si>
  <si>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</si>
  <si>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</si>
  <si>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</si>
  <si>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</si>
  <si>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</si>
  <si>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</si>
  <si>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</si>
  <si>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</si>
  <si>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</si>
  <si>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</si>
  <si>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</si>
  <si>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</si>
  <si>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</si>
  <si>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</si>
  <si>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</si>
  <si>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</si>
  <si>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</si>
  <si>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</si>
  <si>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</si>
  <si>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</si>
  <si>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</si>
  <si>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</si>
  <si>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</si>
  <si>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</si>
  <si>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</si>
  <si>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</si>
  <si>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</si>
  <si>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</si>
  <si>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</si>
  <si>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</si>
  <si>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</si>
  <si>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</si>
  <si>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</si>
  <si>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</si>
  <si>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</si>
  <si>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</si>
  <si>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</si>
  <si>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</si>
  <si>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</si>
  <si>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</si>
  <si>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</si>
  <si>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</si>
  <si>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</si>
  <si>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</si>
  <si>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</si>
  <si>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</si>
  <si>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</si>
  <si>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</si>
  <si>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</si>
  <si>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</si>
  <si>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</si>
  <si>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</si>
  <si>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</si>
  <si>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</si>
  <si>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</si>
  <si>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</si>
  <si>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</si>
  <si>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</si>
  <si>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</si>
  <si>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</si>
  <si>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</si>
  <si>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</si>
  <si>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</si>
  <si>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</si>
  <si>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</si>
  <si>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</si>
  <si>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</si>
  <si>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</si>
  <si>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</si>
  <si>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</si>
  <si>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</si>
  <si>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</si>
  <si>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</si>
  <si>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</si>
  <si>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</si>
  <si>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</si>
  <si>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</si>
  <si>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</si>
  <si>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</si>
  <si>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</si>
  <si>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</si>
  <si>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</si>
  <si>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</si>
  <si>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</si>
  <si>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</si>
  <si>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</si>
  <si>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</si>
  <si>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</si>
  <si>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</si>
  <si>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</si>
  <si>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</si>
  <si>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</si>
  <si>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</si>
  <si>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</si>
  <si>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</si>
  <si>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</si>
  <si>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</si>
  <si>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</si>
  <si>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</si>
  <si>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</si>
  <si>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</si>
  <si>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</si>
  <si>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</si>
  <si>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</si>
  <si>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</si>
  <si>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</si>
  <si>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</si>
  <si>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</si>
  <si>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</si>
  <si>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</si>
  <si>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</si>
  <si>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</si>
  <si>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</si>
  <si>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</si>
  <si>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</si>
  <si>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</si>
  <si>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</si>
  <si>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</si>
  <si>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</si>
  <si>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</si>
  <si>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</si>
  <si>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</si>
  <si>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</si>
  <si>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</si>
  <si>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</si>
  <si>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</si>
  <si>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</si>
  <si>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</si>
  <si>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</si>
  <si>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</si>
  <si>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</si>
  <si>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</si>
  <si>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</si>
  <si>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</si>
  <si>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</si>
  <si>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</si>
  <si>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</si>
  <si>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</si>
  <si>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</si>
  <si>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</si>
  <si>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</si>
  <si>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</si>
  <si>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</si>
  <si>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</si>
  <si>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</si>
  <si>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</si>
  <si>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</si>
  <si>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</si>
  <si>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</si>
  <si>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</si>
  <si>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</si>
  <si>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</si>
  <si>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</si>
  <si>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</si>
  <si>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</si>
  <si>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</si>
  <si>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</si>
  <si>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</si>
  <si>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</si>
  <si>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</si>
  <si>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</si>
  <si>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</si>
  <si>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</si>
  <si>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</si>
  <si>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</si>
  <si>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</si>
  <si>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</si>
  <si>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</si>
  <si>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</si>
  <si>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</si>
  <si>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</si>
  <si>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</si>
  <si>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</si>
  <si>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</si>
  <si>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</si>
  <si>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</si>
  <si>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</si>
  <si>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</si>
  <si>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</si>
  <si>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</si>
  <si>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</si>
  <si>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</si>
  <si>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</si>
  <si>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</si>
  <si>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</si>
  <si>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</si>
  <si>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</si>
  <si>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</si>
  <si>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</si>
  <si>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</si>
  <si>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</si>
  <si>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</si>
  <si>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</si>
  <si>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</si>
  <si>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</si>
  <si>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</si>
  <si>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</si>
  <si>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</si>
  <si>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</si>
  <si>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</si>
  <si>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</si>
  <si>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</si>
  <si>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</si>
  <si>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</si>
  <si>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</si>
  <si>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</si>
  <si>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</si>
  <si>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</si>
  <si>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</si>
  <si>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</si>
  <si>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</si>
  <si>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</si>
  <si>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</si>
  <si>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</si>
  <si>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</si>
  <si>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</si>
  <si>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</si>
  <si>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</si>
  <si>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</si>
  <si>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</si>
  <si>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</si>
  <si>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</si>
  <si>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</si>
  <si>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</si>
  <si>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</si>
  <si>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</si>
  <si>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</si>
  <si>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</si>
  <si>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</si>
  <si>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</si>
  <si>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</si>
  <si>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</si>
  <si>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</si>
  <si>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</si>
  <si>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</si>
  <si>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</si>
  <si>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</si>
  <si>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</si>
  <si>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</si>
  <si>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</si>
  <si>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</si>
  <si>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</si>
  <si>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</si>
  <si>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</si>
  <si>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</si>
  <si>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</si>
  <si>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</si>
  <si>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</si>
  <si>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</si>
  <si>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</si>
  <si>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</si>
  <si>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</si>
  <si>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</si>
  <si>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</si>
  <si>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</si>
  <si>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</si>
  <si>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</si>
  <si>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</si>
  <si>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</si>
  <si>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</si>
  <si>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</si>
  <si>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</si>
  <si>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</si>
  <si>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</si>
  <si>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</si>
  <si>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</si>
  <si>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</si>
  <si>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</si>
  <si>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</si>
  <si>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</si>
  <si>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</si>
  <si>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</si>
  <si>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</si>
  <si>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</si>
  <si>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</si>
  <si>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</si>
  <si>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</si>
  <si>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</si>
  <si>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</si>
  <si>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</si>
  <si>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</si>
  <si>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</si>
  <si>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</si>
  <si>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</si>
  <si>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</si>
  <si>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</si>
  <si>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</si>
  <si>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</si>
  <si>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</si>
  <si>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</si>
  <si>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</si>
  <si>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</si>
  <si>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</si>
  <si>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</si>
  <si>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</si>
  <si>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</si>
  <si>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</si>
  <si>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</si>
  <si>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</si>
  <si>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</si>
  <si>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</si>
  <si>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</si>
  <si>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</si>
  <si>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</si>
  <si>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</si>
  <si>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</si>
  <si>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</si>
  <si>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</si>
  <si>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</si>
  <si>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</si>
  <si>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</si>
  <si>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</si>
  <si>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</si>
  <si>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</si>
  <si>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</si>
  <si>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</si>
  <si>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</si>
  <si>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</si>
  <si>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</si>
  <si>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</si>
  <si>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</si>
  <si>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</si>
  <si>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</si>
  <si>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</si>
  <si>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</si>
  <si>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</si>
  <si>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</si>
  <si>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</si>
  <si>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</si>
  <si>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</si>
  <si>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</si>
  <si>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</si>
  <si>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</si>
  <si>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</si>
  <si>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</si>
  <si>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</si>
  <si>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</si>
  <si>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</si>
  <si>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</si>
  <si>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</si>
  <si>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</si>
  <si>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</si>
  <si>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</si>
  <si>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</si>
  <si>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</si>
  <si>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</si>
  <si>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</si>
  <si>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</si>
  <si>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</si>
  <si>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</si>
  <si>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</si>
  <si>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</si>
  <si>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</si>
  <si>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</si>
  <si>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</si>
  <si>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</si>
  <si>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</si>
  <si>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</si>
  <si>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</si>
  <si>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</si>
  <si>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</si>
  <si>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</si>
  <si>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</si>
  <si>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</si>
  <si>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</si>
  <si>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</si>
  <si>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</si>
  <si>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</si>
  <si>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</si>
  <si>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</si>
  <si>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</si>
  <si>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</si>
  <si>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</si>
  <si>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</si>
  <si>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</si>
  <si>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</si>
  <si>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</si>
  <si>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</si>
  <si>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</si>
  <si>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</si>
  <si>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</si>
  <si>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</si>
  <si>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</si>
  <si>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</si>
  <si>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</si>
  <si>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</si>
  <si>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</si>
  <si>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</si>
  <si>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</si>
  <si>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</si>
  <si>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</si>
  <si>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</si>
  <si>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</si>
  <si>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</si>
  <si>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</si>
  <si>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</si>
  <si>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</si>
  <si>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</si>
  <si>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</si>
  <si>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</si>
  <si>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</si>
  <si>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</si>
  <si>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</si>
  <si>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</si>
  <si>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</si>
  <si>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</si>
  <si>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</si>
  <si>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</si>
  <si>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</si>
  <si>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</si>
  <si>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</si>
  <si>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</si>
  <si>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</si>
  <si>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</si>
  <si>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</si>
  <si>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</si>
  <si>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</si>
  <si>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</si>
  <si>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</si>
  <si>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</si>
  <si>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</si>
  <si>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</si>
  <si>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</si>
  <si>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</si>
  <si>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</si>
  <si>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</si>
  <si>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</si>
  <si>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</si>
  <si>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</si>
  <si>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</si>
  <si>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</si>
  <si>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</si>
  <si>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</si>
  <si>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</si>
  <si>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</si>
  <si>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</si>
  <si>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</si>
  <si>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</si>
  <si>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</si>
  <si>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</si>
  <si>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</si>
  <si>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</si>
  <si>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</si>
  <si>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</si>
  <si>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</si>
  <si>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</si>
  <si>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</si>
  <si>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</si>
  <si>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</si>
  <si>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</si>
  <si>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</si>
  <si>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</si>
  <si>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</si>
  <si>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</si>
  <si>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</si>
  <si>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</si>
  <si>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</si>
  <si>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</si>
  <si>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</si>
  <si>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</si>
  <si>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</si>
  <si>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</si>
  <si>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</si>
  <si>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</si>
  <si>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</si>
  <si>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</si>
  <si>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</si>
  <si>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</si>
  <si>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</si>
  <si>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</si>
  <si>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</si>
  <si>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</si>
  <si>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</si>
  <si>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</si>
  <si>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</si>
  <si>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</si>
  <si>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</si>
  <si>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</si>
  <si>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</si>
  <si>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</si>
  <si>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</si>
  <si>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</si>
  <si>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</si>
  <si>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</si>
  <si>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</si>
  <si>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</si>
  <si>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</si>
  <si>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</si>
  <si>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</si>
  <si>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</si>
  <si>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</si>
  <si>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</si>
  <si>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</si>
  <si>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</si>
  <si>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</si>
  <si>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</si>
  <si>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</si>
  <si>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</si>
  <si>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</si>
  <si>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</si>
  <si>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</si>
  <si>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</si>
  <si>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</si>
  <si>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</si>
  <si>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</si>
  <si>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</si>
  <si>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</si>
  <si>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</si>
  <si>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</si>
  <si>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</si>
  <si>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</si>
  <si>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</si>
  <si>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</si>
  <si>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</si>
  <si>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</si>
  <si>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</si>
  <si>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</si>
  <si>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</si>
  <si>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</si>
  <si>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</si>
  <si>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</si>
  <si>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</si>
  <si>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</si>
  <si>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</si>
  <si>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</si>
  <si>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</si>
  <si>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</si>
  <si>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</si>
  <si>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</si>
  <si>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</si>
  <si>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</si>
  <si>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</si>
  <si>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</si>
  <si>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</si>
  <si>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</si>
  <si>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</si>
  <si>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</si>
  <si>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</si>
  <si>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</si>
  <si>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</si>
  <si>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</si>
  <si>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</si>
  <si>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</si>
  <si>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</si>
  <si>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</si>
  <si>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</si>
  <si>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</si>
  <si>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</si>
  <si>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</si>
  <si>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</si>
  <si>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</si>
  <si>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</si>
  <si>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</si>
  <si>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</si>
  <si>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</si>
  <si>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</si>
  <si>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</si>
  <si>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</si>
  <si>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</si>
  <si>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</si>
  <si>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</si>
  <si>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</si>
  <si>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</si>
  <si>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</si>
  <si>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</si>
  <si>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</si>
  <si>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</si>
  <si>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</si>
  <si>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</si>
  <si>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</si>
  <si>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</si>
  <si>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</si>
  <si>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</si>
  <si>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</si>
  <si>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</si>
  <si>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</si>
  <si>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</si>
  <si>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</si>
  <si>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</si>
  <si>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</si>
  <si>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</si>
  <si>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</si>
  <si>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</si>
  <si>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</si>
  <si>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</si>
  <si>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</si>
  <si>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</si>
  <si>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</si>
  <si>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</si>
  <si>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</si>
  <si>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</si>
  <si>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</si>
  <si>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</si>
  <si>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</si>
  <si>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</si>
  <si>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</si>
  <si>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</si>
  <si>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</si>
  <si>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</si>
  <si>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</si>
  <si>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</si>
  <si>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</si>
  <si>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</si>
  <si>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</si>
  <si>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</si>
  <si>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</si>
  <si>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</si>
  <si>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</si>
  <si>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</si>
  <si>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</si>
  <si>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</si>
  <si>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</si>
  <si>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</si>
  <si>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</si>
  <si>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</si>
  <si>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</si>
  <si>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</si>
  <si>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</si>
  <si>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</si>
  <si>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</si>
  <si>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</si>
  <si>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</si>
  <si>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</si>
  <si>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</si>
  <si>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</si>
  <si>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</si>
  <si>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</si>
  <si>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</si>
  <si>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</si>
  <si>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</si>
  <si>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</si>
  <si>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</si>
  <si>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</si>
  <si>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</si>
  <si>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</si>
  <si>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</si>
  <si>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</si>
  <si>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</si>
  <si>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</si>
  <si>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</si>
  <si>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</si>
  <si>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</si>
  <si>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</si>
  <si>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</si>
  <si>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</si>
  <si>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</si>
  <si>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</si>
  <si>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</si>
  <si>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</si>
  <si>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</si>
  <si>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</si>
  <si>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</si>
  <si>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</si>
  <si>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</si>
  <si>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</si>
  <si>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</si>
  <si>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</si>
  <si>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</si>
  <si>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</si>
  <si>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</si>
  <si>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</si>
  <si>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</si>
  <si>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</si>
  <si>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</si>
  <si>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</si>
  <si>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</si>
  <si>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</si>
  <si>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</si>
  <si>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</si>
  <si>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</si>
  <si>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</si>
  <si>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</si>
  <si>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</si>
  <si>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</si>
  <si>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</si>
  <si>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</si>
  <si>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</si>
  <si>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</si>
  <si>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</si>
  <si>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</si>
  <si>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</si>
  <si>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</si>
  <si>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</si>
  <si>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</si>
  <si>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</si>
  <si>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</si>
  <si>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</si>
  <si>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</si>
  <si>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</si>
  <si>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</si>
  <si>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</si>
  <si>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</si>
  <si>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</si>
  <si>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</si>
  <si>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</si>
  <si>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</si>
  <si>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</si>
  <si>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</si>
  <si>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</si>
  <si>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</si>
  <si>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</si>
  <si>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</si>
  <si>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</si>
  <si>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</si>
  <si>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</si>
  <si>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</si>
  <si>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</si>
  <si>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</si>
  <si>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</si>
  <si>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</si>
  <si>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</si>
  <si>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</si>
  <si>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</si>
  <si>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</si>
  <si>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</si>
  <si>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</si>
  <si>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</si>
  <si>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</si>
  <si>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</si>
  <si>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</si>
  <si>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</si>
  <si>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</si>
  <si>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</si>
  <si>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</si>
  <si>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</si>
  <si>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</si>
  <si>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</si>
  <si>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</si>
  <si>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</si>
  <si>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</si>
  <si>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</si>
  <si>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</si>
  <si>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</si>
  <si>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</si>
  <si>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</si>
  <si>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</si>
  <si>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</si>
  <si>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</si>
  <si>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</si>
  <si>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</si>
  <si>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</si>
  <si>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</si>
  <si>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</si>
  <si>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</si>
  <si>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</si>
  <si>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</si>
  <si>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</si>
  <si>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</si>
  <si>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</si>
  <si>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</si>
  <si>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</si>
  <si>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</si>
  <si>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</si>
  <si>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</si>
  <si>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</si>
  <si>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</si>
  <si>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</si>
  <si>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</si>
  <si>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</si>
  <si>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</si>
  <si>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</si>
  <si>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</si>
  <si>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</si>
  <si>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</si>
  <si>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</si>
  <si>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</si>
  <si>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</si>
  <si>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</si>
  <si>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</si>
  <si>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</si>
  <si>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</si>
  <si>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</si>
  <si>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</si>
  <si>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</si>
  <si>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</si>
  <si>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</si>
  <si>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</si>
  <si>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</si>
  <si>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</si>
  <si>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</si>
  <si>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</si>
  <si>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</si>
  <si>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</si>
  <si>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</si>
  <si>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</si>
  <si>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</si>
  <si>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</si>
  <si>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</si>
  <si>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</si>
  <si>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</si>
  <si>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</si>
  <si>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</si>
  <si>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</si>
  <si>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</si>
  <si>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</si>
  <si>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</si>
  <si>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</si>
  <si>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</si>
  <si>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</si>
  <si>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</si>
  <si>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</si>
  <si>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</si>
  <si>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</si>
  <si>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</si>
  <si>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</si>
  <si>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</si>
  <si>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</si>
  <si>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</si>
  <si>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</si>
  <si>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</si>
  <si>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</si>
  <si>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</si>
  <si>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</si>
  <si>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</si>
  <si>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</si>
  <si>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</si>
  <si>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</si>
  <si>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</si>
  <si>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</si>
  <si>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</si>
  <si>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</si>
  <si>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</si>
  <si>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</si>
  <si>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</si>
  <si>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</si>
  <si>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</si>
  <si>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</si>
  <si>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</si>
  <si>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</si>
  <si>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</si>
  <si>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</si>
  <si>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</si>
  <si>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</si>
  <si>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</si>
  <si>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</si>
  <si>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</si>
  <si>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</si>
  <si>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</si>
  <si>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</si>
  <si>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</si>
  <si>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</si>
  <si>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</si>
  <si>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</si>
  <si>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</si>
  <si>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</si>
  <si>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</si>
  <si>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</si>
  <si>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</si>
  <si>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</si>
  <si>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</si>
  <si>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</si>
  <si>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</si>
  <si>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</si>
  <si>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</si>
  <si>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</si>
  <si>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</si>
  <si>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</si>
  <si>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</si>
  <si>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</si>
  <si>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</si>
  <si>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</si>
  <si>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</si>
  <si>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</si>
  <si>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</si>
  <si>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</si>
  <si>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</si>
  <si>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</si>
  <si>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</si>
  <si>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</si>
  <si>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</si>
  <si>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</si>
  <si>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</si>
  <si>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</si>
  <si>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</si>
  <si>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</si>
  <si>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</si>
  <si>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</si>
  <si>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</si>
  <si>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</si>
  <si>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</si>
  <si>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</si>
  <si>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</si>
  <si>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</si>
  <si>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</si>
  <si>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</si>
  <si>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</si>
  <si>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</si>
  <si>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</si>
  <si>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</si>
  <si>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</si>
  <si>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</si>
  <si>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</si>
  <si>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</si>
  <si>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</si>
  <si>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</si>
  <si>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</si>
  <si>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</si>
  <si>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</si>
  <si>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</si>
  <si>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</si>
  <si>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</si>
  <si>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</si>
  <si>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</si>
  <si>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</si>
  <si>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</si>
  <si>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</si>
  <si>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</si>
  <si>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</si>
  <si>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</si>
  <si>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</si>
  <si>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</si>
  <si>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</si>
  <si>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</si>
  <si>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</si>
  <si>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</si>
  <si>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</si>
  <si>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</si>
  <si>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</si>
  <si>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</si>
  <si>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</si>
  <si>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</si>
  <si>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</si>
  <si>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</si>
  <si>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</si>
  <si>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</si>
  <si>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</si>
  <si>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</si>
  <si>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</si>
  <si>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</si>
  <si>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</si>
  <si>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</si>
  <si>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</si>
  <si>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</si>
  <si>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</si>
  <si>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</si>
  <si>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</si>
  <si>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</si>
  <si>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</si>
  <si>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</si>
  <si>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</si>
  <si>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</si>
  <si>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</si>
  <si>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</si>
  <si>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</si>
  <si>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</si>
  <si>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</si>
  <si>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</si>
  <si>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</si>
  <si>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</si>
  <si>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</si>
  <si>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</si>
  <si>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</si>
  <si>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</si>
  <si>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</si>
  <si>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</si>
  <si>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</si>
  <si>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</si>
  <si>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</si>
  <si>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</si>
  <si>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</si>
  <si>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</si>
  <si>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</si>
  <si>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</si>
  <si>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</si>
  <si>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</si>
  <si>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</si>
  <si>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</si>
  <si>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</si>
  <si>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</si>
  <si>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</si>
  <si>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</si>
  <si>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</si>
  <si>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</si>
  <si>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</si>
  <si>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</si>
  <si>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</si>
  <si>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</si>
  <si>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</si>
  <si>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</si>
  <si>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</si>
  <si>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</si>
  <si>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</si>
  <si>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</si>
  <si>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</si>
  <si>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</si>
  <si>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</si>
  <si>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</si>
  <si>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</si>
  <si>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</si>
  <si>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</si>
  <si>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</si>
  <si>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</si>
  <si>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</si>
  <si>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</si>
  <si>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</si>
  <si>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</si>
  <si>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</si>
  <si>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</si>
  <si>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</si>
  <si>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</si>
  <si>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</si>
  <si>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</si>
  <si>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</si>
  <si>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</si>
  <si>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</si>
  <si>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</si>
  <si>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</si>
  <si>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</si>
  <si>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</si>
  <si>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</si>
  <si>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</si>
  <si>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</si>
  <si>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</si>
  <si>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</si>
  <si>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</si>
  <si>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</si>
  <si>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</si>
  <si>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</si>
  <si>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</si>
  <si>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</si>
  <si>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</si>
  <si>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</si>
  <si>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</si>
  <si>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</si>
  <si>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</si>
  <si>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</si>
  <si>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</si>
  <si>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</si>
  <si>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</si>
  <si>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</si>
  <si>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</si>
  <si>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</si>
  <si>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</si>
  <si>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</si>
  <si>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</si>
  <si>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</si>
  <si>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</si>
  <si>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</si>
  <si>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</si>
  <si>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</si>
  <si>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</si>
  <si>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</si>
  <si>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</si>
  <si>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</si>
  <si>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</si>
  <si>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</si>
  <si>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</si>
  <si>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</si>
  <si>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</si>
  <si>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</si>
  <si>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</si>
  <si>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</si>
  <si>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</si>
  <si>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</si>
  <si>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</si>
  <si>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</si>
  <si>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</si>
  <si>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</si>
  <si>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</si>
  <si>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</si>
  <si>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</si>
  <si>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</si>
  <si>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</si>
  <si>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</si>
  <si>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</si>
  <si>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</si>
  <si>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</si>
  <si>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</si>
  <si>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</si>
  <si>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</si>
  <si>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</si>
  <si>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</si>
  <si>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</si>
  <si>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</si>
  <si>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</si>
  <si>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</si>
  <si>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</si>
  <si>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</si>
  <si>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</si>
  <si>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</si>
  <si>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</si>
  <si>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</si>
  <si>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</si>
  <si>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</si>
  <si>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</si>
  <si>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</si>
  <si>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</si>
  <si>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</si>
  <si>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</si>
  <si>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</si>
  <si>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</si>
  <si>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</si>
  <si>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</si>
  <si>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</si>
  <si>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</si>
  <si>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</si>
  <si>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</si>
  <si>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</si>
  <si>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</si>
  <si>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</si>
  <si>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</si>
  <si>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</si>
  <si>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</si>
  <si>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</si>
  <si>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</si>
  <si>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</si>
  <si>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</si>
  <si>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</si>
  <si>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</si>
  <si>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</si>
  <si>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</si>
  <si>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</si>
  <si>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</si>
  <si>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</si>
  <si>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</si>
  <si>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</si>
  <si>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</si>
  <si>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</si>
  <si>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</si>
  <si>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</si>
  <si>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</si>
  <si>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</si>
  <si>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</si>
  <si>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</si>
  <si>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</si>
  <si>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</si>
  <si>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</si>
  <si>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</si>
  <si>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</si>
  <si>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</si>
  <si>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</si>
  <si>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</si>
  <si>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</si>
  <si>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</si>
  <si>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</si>
  <si>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</si>
  <si>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</si>
  <si>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</si>
  <si>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</si>
  <si>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</si>
  <si>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</si>
  <si>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</si>
  <si>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</si>
  <si>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</si>
  <si>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</si>
  <si>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</si>
  <si>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</si>
  <si>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</si>
  <si>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</si>
  <si>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</si>
  <si>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</si>
  <si>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</si>
  <si>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</si>
  <si>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</si>
  <si>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</si>
  <si>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</si>
  <si>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</si>
  <si>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</si>
  <si>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</si>
  <si>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</si>
  <si>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</si>
  <si>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</si>
  <si>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</si>
  <si>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</si>
  <si>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</si>
  <si>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</si>
  <si>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</si>
  <si>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</si>
  <si>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</si>
  <si>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</si>
  <si>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</si>
  <si>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</si>
  <si>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</si>
  <si>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</si>
  <si>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</si>
  <si>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</si>
  <si>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</si>
  <si>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</si>
  <si>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</si>
  <si>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</si>
  <si>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</si>
  <si>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</si>
  <si>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</si>
  <si>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</si>
  <si>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</si>
  <si>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</si>
  <si>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</si>
  <si>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</si>
  <si>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</si>
  <si>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</si>
  <si>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</si>
  <si>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</si>
  <si>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</si>
  <si>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</si>
  <si>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</si>
  <si>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</si>
  <si>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</si>
  <si>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</si>
  <si>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</si>
  <si>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</si>
  <si>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</si>
  <si>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</si>
  <si>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</si>
  <si>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</si>
  <si>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</si>
  <si>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</si>
  <si>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</si>
  <si>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</si>
  <si>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</si>
  <si>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</si>
  <si>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</si>
  <si>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</si>
  <si>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</si>
  <si>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</si>
  <si>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</si>
  <si>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</si>
  <si>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</si>
  <si>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</si>
  <si>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</si>
  <si>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</si>
  <si>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</si>
  <si>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</si>
  <si>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</si>
  <si>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</si>
  <si>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</si>
  <si>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</si>
  <si>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</si>
  <si>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</si>
  <si>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</si>
  <si>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</si>
  <si>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</si>
  <si>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</si>
  <si>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</si>
  <si>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</si>
  <si>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</si>
  <si>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</si>
  <si>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</si>
  <si>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</si>
  <si>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</si>
  <si>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</si>
  <si>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</si>
  <si>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</si>
  <si>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</si>
  <si>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</si>
  <si>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</si>
  <si>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</si>
  <si>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</si>
  <si>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</si>
  <si>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</si>
  <si>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</si>
  <si>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</si>
  <si>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</si>
  <si>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</si>
  <si>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</si>
  <si>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</si>
  <si>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</si>
  <si>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</si>
  <si>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</si>
  <si>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</si>
  <si>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</si>
  <si>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</si>
  <si>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</si>
  <si>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</si>
  <si>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</si>
  <si>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</si>
  <si>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</si>
  <si>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</si>
  <si>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</si>
  <si>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</si>
  <si>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</si>
  <si>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</si>
  <si>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</si>
  <si>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</si>
  <si>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</si>
  <si>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</si>
  <si>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</si>
  <si>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</si>
  <si>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</si>
  <si>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</si>
  <si>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</si>
  <si>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</si>
  <si>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</si>
  <si>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</si>
  <si>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</si>
  <si>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</si>
  <si>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</si>
  <si>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</si>
  <si>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</si>
  <si>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</si>
  <si>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</si>
  <si>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</si>
  <si>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</si>
  <si>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</si>
  <si>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</si>
  <si>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</si>
  <si>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</si>
  <si>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</si>
  <si>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</si>
  <si>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</si>
  <si>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</si>
  <si>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</si>
  <si>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</si>
  <si>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</si>
  <si>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</si>
  <si>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</si>
  <si>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</si>
  <si>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</si>
  <si>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</si>
  <si>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</si>
  <si>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</si>
  <si>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</si>
  <si>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</si>
  <si>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</si>
  <si>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</si>
  <si>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</si>
  <si>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</si>
  <si>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</si>
  <si>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</si>
  <si>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</si>
  <si>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</si>
  <si>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</si>
  <si>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</si>
  <si>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</si>
  <si>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</si>
  <si>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</si>
  <si>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</si>
  <si>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</si>
  <si>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</si>
  <si>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</si>
  <si>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</si>
  <si>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</si>
  <si>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</si>
  <si>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</si>
  <si>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</si>
  <si>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</si>
  <si>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</si>
  <si>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</si>
  <si>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</si>
  <si>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</si>
  <si>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</si>
  <si>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</si>
  <si>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</si>
  <si>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</si>
  <si>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</si>
  <si>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</si>
  <si>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</si>
  <si>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</si>
  <si>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</si>
  <si>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</si>
  <si>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</si>
  <si>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</si>
  <si>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</si>
  <si>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</si>
  <si>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</si>
  <si>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</si>
  <si>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</si>
  <si>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</si>
  <si>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</si>
  <si>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</si>
  <si>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</si>
  <si>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</si>
  <si>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</si>
  <si>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</si>
  <si>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</si>
  <si>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</si>
  <si>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</si>
  <si>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</si>
  <si>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</si>
  <si>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</si>
  <si>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</si>
  <si>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</si>
  <si>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</si>
  <si>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</si>
  <si>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</si>
  <si>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</si>
  <si>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</si>
  <si>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</si>
  <si>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</si>
  <si>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</si>
  <si>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</si>
  <si>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</si>
  <si>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</si>
  <si>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</si>
  <si>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</si>
  <si>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</si>
  <si>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</si>
  <si>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</si>
  <si>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</si>
  <si>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</si>
  <si>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</si>
  <si>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</si>
  <si>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</si>
  <si>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</si>
  <si>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</si>
  <si>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</si>
  <si>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</si>
  <si>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</si>
  <si>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</si>
  <si>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</si>
  <si>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</si>
  <si>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</si>
  <si>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</si>
  <si>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</si>
  <si>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</si>
  <si>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</si>
  <si>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</si>
  <si>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</si>
  <si>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</si>
  <si>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</si>
  <si>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</si>
  <si>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</si>
  <si>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</si>
  <si>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</si>
  <si>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</si>
  <si>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</si>
  <si>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</si>
  <si>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</si>
  <si>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</si>
  <si>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</si>
  <si>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</si>
  <si>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</si>
  <si>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</si>
  <si>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</si>
  <si>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</si>
  <si>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</si>
  <si>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</si>
  <si>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</si>
  <si>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</si>
  <si>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</si>
  <si>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</si>
  <si>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</si>
  <si>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</si>
  <si>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</si>
  <si>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</si>
  <si>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</si>
  <si>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</si>
  <si>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</si>
  <si>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</si>
  <si>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</si>
  <si>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</si>
  <si>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</si>
  <si>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</si>
  <si>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</si>
  <si>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</si>
  <si>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</si>
  <si>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</si>
  <si>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</si>
  <si>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</si>
  <si>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</si>
  <si>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</si>
  <si>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</si>
  <si>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</si>
  <si>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</si>
  <si>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</si>
  <si>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</si>
  <si>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</si>
  <si>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</si>
  <si>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</si>
  <si>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</si>
  <si>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</si>
  <si>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</si>
  <si>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</si>
  <si>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</si>
  <si>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</si>
  <si>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</si>
  <si>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</si>
  <si>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</si>
  <si>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</si>
  <si>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</si>
  <si>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</si>
  <si>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</si>
  <si>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</si>
  <si>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</si>
  <si>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</si>
  <si>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</si>
  <si>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</si>
  <si>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</si>
  <si>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</si>
  <si>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</si>
  <si>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</si>
  <si>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</si>
  <si>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</si>
  <si>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</si>
  <si>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</si>
  <si>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</si>
  <si>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</si>
  <si>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</si>
  <si>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</si>
  <si>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</si>
  <si>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</si>
  <si>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</si>
  <si>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</si>
  <si>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</si>
  <si>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</si>
  <si>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</si>
  <si>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</si>
  <si>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</si>
  <si>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</si>
  <si>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</si>
  <si>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</si>
  <si>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</si>
  <si>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</si>
  <si>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</si>
  <si>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</si>
  <si>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</si>
  <si>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</si>
  <si>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</si>
  <si>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</si>
  <si>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</si>
  <si>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</si>
  <si>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</si>
  <si>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</si>
  <si>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</si>
  <si>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</si>
  <si>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</si>
  <si>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</si>
  <si>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</si>
  <si>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</si>
  <si>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</si>
  <si>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</si>
  <si>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</si>
  <si>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</si>
  <si>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</si>
  <si>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</si>
  <si>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</si>
  <si>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</si>
  <si>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</si>
  <si>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</si>
  <si>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</si>
  <si>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</si>
  <si>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</si>
  <si>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</si>
  <si>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</si>
  <si>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</si>
  <si>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</si>
  <si>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</si>
  <si>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</si>
  <si>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</si>
  <si>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</si>
  <si>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</si>
  <si>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</si>
  <si>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</si>
  <si>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</si>
  <si>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</si>
  <si>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</si>
  <si>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</si>
  <si>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</si>
  <si>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</si>
  <si>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</si>
  <si>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</si>
  <si>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</si>
  <si>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</si>
  <si>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</si>
  <si>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</si>
  <si>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</si>
  <si>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</si>
  <si>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</si>
  <si>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</si>
  <si>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</si>
  <si>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</si>
  <si>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</si>
  <si>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</si>
  <si>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</si>
  <si>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</si>
  <si>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</si>
  <si>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</si>
  <si>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</si>
  <si>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</si>
  <si>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</si>
  <si>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</si>
  <si>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</si>
  <si>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</si>
  <si>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</si>
  <si>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</si>
  <si>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</si>
  <si>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</si>
  <si>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</si>
  <si>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</si>
  <si>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</si>
  <si>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</si>
  <si>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</si>
  <si>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</si>
  <si>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</si>
  <si>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</si>
  <si>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</si>
  <si>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</si>
  <si>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</si>
  <si>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</si>
  <si>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</si>
  <si>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</si>
  <si>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</si>
  <si>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</si>
  <si>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</si>
  <si>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</si>
  <si>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</si>
  <si>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</si>
  <si>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</si>
  <si>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</si>
  <si>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</si>
  <si>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</si>
  <si>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</si>
  <si>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</si>
  <si>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</si>
  <si>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</si>
  <si>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</si>
  <si>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</si>
  <si>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</si>
  <si>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</si>
  <si>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</si>
  <si>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</si>
  <si>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</si>
  <si>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</si>
  <si>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</si>
  <si>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</si>
  <si>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</si>
  <si>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</si>
  <si>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</si>
  <si>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</si>
  <si>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</si>
  <si>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</si>
  <si>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</si>
  <si>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</si>
  <si>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</si>
  <si>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</si>
  <si>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</si>
  <si>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</si>
  <si>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</si>
  <si>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</si>
  <si>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</si>
  <si>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</si>
  <si>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</si>
  <si>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</si>
  <si>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</si>
  <si>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</si>
  <si>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</si>
  <si>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</si>
  <si>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</si>
  <si>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</si>
  <si>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</si>
  <si>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</si>
  <si>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</si>
  <si>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</si>
  <si>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</si>
  <si>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</si>
  <si>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</si>
  <si>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</si>
  <si>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</si>
  <si>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</si>
  <si>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</si>
  <si>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</si>
  <si>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</si>
  <si>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</si>
  <si>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</si>
  <si>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</si>
  <si>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</si>
  <si>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</si>
  <si>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</si>
  <si>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</si>
  <si>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</si>
  <si>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</si>
  <si>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</si>
  <si>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</si>
  <si>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</si>
  <si>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</si>
  <si>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</si>
  <si>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</si>
  <si>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</si>
  <si>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</si>
  <si>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</si>
  <si>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</si>
  <si>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</si>
  <si>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</si>
  <si>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</si>
  <si>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</si>
  <si>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</si>
  <si>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</si>
  <si>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</si>
  <si>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</si>
  <si>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</si>
  <si>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</si>
  <si>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</si>
  <si>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</si>
  <si>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</si>
  <si>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</si>
  <si>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</si>
  <si>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</si>
  <si>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</si>
  <si>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</si>
  <si>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</si>
  <si>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</si>
  <si>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</si>
  <si>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</si>
  <si>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</si>
  <si>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</si>
  <si>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</si>
  <si>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</si>
  <si>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</si>
  <si>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</si>
  <si>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</si>
  <si>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</si>
  <si>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</si>
  <si>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</si>
  <si>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</si>
  <si>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</si>
  <si>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</si>
  <si>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</si>
  <si>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</si>
  <si>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</si>
  <si>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</si>
  <si>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</si>
  <si>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</si>
  <si>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</si>
  <si>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</si>
  <si>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</si>
  <si>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</si>
  <si>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</si>
  <si>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</si>
  <si>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</si>
  <si>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</si>
  <si>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</si>
  <si>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</si>
  <si>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</si>
  <si>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</si>
  <si>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</si>
  <si>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</si>
  <si>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</si>
  <si>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</si>
  <si>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</si>
  <si>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</si>
  <si>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</si>
  <si>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</si>
  <si>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</si>
  <si>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</si>
  <si>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</si>
  <si>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</si>
  <si>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</si>
  <si>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</si>
  <si>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</si>
  <si>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</si>
  <si>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</si>
  <si>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</si>
  <si>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</si>
  <si>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</si>
  <si>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</si>
  <si>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</si>
  <si>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</si>
  <si>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</si>
  <si>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</si>
  <si>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</si>
  <si>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</si>
  <si>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</si>
  <si>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</si>
  <si>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</si>
  <si>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</si>
  <si>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</si>
  <si>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</si>
  <si>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</si>
  <si>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</si>
  <si>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</si>
  <si>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</si>
  <si>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</si>
  <si>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</si>
  <si>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</si>
  <si>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</si>
  <si>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</si>
  <si>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</si>
  <si>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</si>
  <si>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</si>
  <si>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</si>
  <si>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</si>
  <si>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</si>
  <si>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</si>
  <si>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</si>
  <si>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</si>
  <si>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</si>
  <si>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</si>
  <si>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</si>
  <si>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</si>
  <si>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</si>
  <si>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</si>
  <si>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</si>
  <si>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</si>
  <si>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</si>
  <si>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</si>
  <si>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</si>
  <si>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</si>
  <si>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</si>
  <si>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</si>
  <si>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</si>
  <si>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</si>
  <si>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</si>
  <si>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</si>
  <si>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</si>
  <si>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</si>
  <si>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</si>
  <si>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</si>
  <si>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</si>
  <si>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</si>
  <si>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</si>
  <si>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</si>
  <si>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</si>
  <si>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</si>
  <si>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</si>
  <si>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</si>
  <si>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</si>
  <si>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</si>
  <si>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</si>
  <si>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</si>
  <si>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</si>
  <si>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</si>
  <si>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</si>
  <si>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</si>
  <si>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</si>
  <si>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</si>
  <si>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</si>
  <si>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</si>
  <si>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</si>
  <si>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</si>
  <si>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</si>
  <si>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</si>
  <si>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</si>
  <si>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</si>
  <si>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</si>
  <si>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</si>
  <si>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</si>
  <si>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</si>
  <si>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</si>
  <si>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</si>
  <si>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</si>
  <si>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</si>
  <si>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</si>
  <si>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</si>
  <si>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</si>
  <si>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</si>
  <si>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</si>
  <si>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</si>
  <si>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</si>
  <si>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</si>
  <si>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</si>
  <si>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</si>
  <si>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</si>
  <si>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</si>
  <si>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</si>
  <si>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</si>
  <si>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</si>
  <si>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</si>
  <si>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</si>
  <si>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</si>
  <si>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</si>
  <si>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</si>
  <si>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</si>
  <si>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</si>
  <si>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</si>
  <si>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</si>
  <si>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</si>
  <si>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</si>
  <si>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</si>
  <si>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</si>
  <si>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</si>
  <si>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</si>
  <si>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</si>
  <si>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</si>
  <si>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</si>
  <si>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</si>
  <si>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</si>
  <si>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</si>
  <si>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</si>
  <si>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</si>
  <si>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</si>
  <si>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</si>
  <si>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</si>
  <si>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</si>
  <si>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</si>
  <si>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</si>
  <si>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</si>
  <si>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</si>
  <si>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</si>
  <si>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</si>
  <si>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</si>
  <si>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</si>
  <si>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</si>
  <si>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</si>
  <si>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</si>
  <si>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</si>
  <si>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</si>
  <si>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</si>
  <si>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</si>
  <si>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</si>
  <si>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</si>
  <si>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</si>
  <si>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</si>
  <si>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</si>
  <si>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</si>
  <si>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</si>
  <si>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</si>
  <si>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</si>
  <si>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</si>
  <si>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</si>
  <si>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</si>
  <si>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</si>
  <si>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</si>
  <si>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</si>
  <si>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</si>
  <si>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</si>
  <si>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</si>
  <si>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</si>
  <si>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</si>
  <si>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</si>
  <si>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</si>
  <si>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</si>
  <si>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</si>
  <si>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</si>
  <si>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</si>
  <si>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</si>
  <si>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</si>
  <si>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</si>
  <si>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</si>
  <si>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</si>
  <si>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</si>
  <si>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</si>
  <si>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</si>
  <si>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</si>
  <si>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</si>
  <si>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</si>
  <si>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</si>
  <si>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</si>
  <si>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</si>
  <si>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</si>
  <si>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</si>
  <si>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</si>
  <si>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</si>
  <si>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</si>
  <si>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</si>
  <si>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</si>
  <si>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</si>
  <si>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</si>
  <si>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</si>
  <si>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</si>
  <si>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</si>
  <si>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</si>
  <si>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</si>
  <si>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</si>
  <si>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</si>
  <si>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</si>
  <si>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</si>
  <si>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</si>
  <si>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</si>
  <si>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</si>
  <si>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</si>
  <si>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</si>
  <si>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</si>
  <si>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</si>
  <si>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</si>
  <si>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</si>
  <si>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</si>
  <si>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</si>
  <si>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</si>
  <si>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</si>
  <si>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</si>
  <si>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</si>
  <si>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</si>
  <si>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</si>
  <si>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</si>
  <si>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</si>
  <si>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</si>
  <si>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</si>
  <si>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</si>
  <si>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</si>
  <si>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</si>
  <si>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</si>
  <si>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</si>
  <si>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</si>
  <si>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</si>
  <si>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</si>
  <si>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</si>
  <si>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</si>
  <si>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</si>
  <si>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</si>
  <si>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</si>
  <si>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</si>
  <si>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</si>
  <si>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</si>
  <si>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</si>
  <si>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</si>
  <si>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</si>
  <si>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</si>
  <si>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</si>
  <si>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</si>
  <si>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</si>
  <si>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</si>
  <si>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</si>
  <si>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</si>
  <si>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</si>
  <si>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</si>
  <si>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</si>
  <si>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</si>
  <si>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</si>
  <si>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</si>
  <si>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</si>
  <si>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</si>
  <si>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</si>
  <si>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</si>
  <si>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</si>
  <si>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</si>
  <si>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</si>
  <si>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</si>
  <si>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</si>
  <si>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</si>
  <si>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</si>
  <si>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</si>
  <si>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</si>
  <si>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</si>
  <si>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</si>
  <si>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</si>
  <si>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</si>
  <si>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</si>
  <si>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</si>
  <si>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</si>
  <si>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</si>
  <si>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</si>
  <si>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</si>
  <si>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</si>
  <si>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</si>
  <si>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</si>
  <si>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</si>
  <si>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</si>
  <si>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</si>
  <si>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</si>
  <si>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</si>
  <si>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</si>
  <si>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</si>
  <si>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</si>
  <si>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</si>
  <si>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</si>
  <si>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</si>
  <si>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</si>
  <si>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</si>
  <si>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</si>
  <si>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</si>
  <si>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</si>
  <si>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</si>
  <si>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</si>
  <si>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</si>
  <si>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</si>
  <si>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</si>
  <si>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</si>
  <si>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</si>
  <si>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</si>
  <si>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</si>
  <si>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</si>
  <si>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</si>
  <si>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</si>
  <si>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</si>
  <si>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</si>
  <si>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</si>
  <si>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</si>
  <si>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</si>
  <si>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</si>
  <si>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</si>
  <si>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</si>
  <si>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</si>
  <si>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</si>
  <si>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</si>
  <si>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</si>
  <si>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</si>
  <si>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</si>
  <si>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</si>
  <si>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</si>
  <si>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</si>
  <si>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</si>
  <si>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</si>
  <si>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</si>
  <si>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</si>
  <si>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</si>
  <si>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</si>
  <si>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</si>
  <si>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</si>
  <si>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</si>
  <si>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</si>
  <si>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</si>
  <si>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</si>
  <si>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</si>
  <si>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</si>
  <si>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</si>
  <si>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</si>
  <si>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</si>
  <si>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</si>
  <si>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</si>
  <si>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</si>
  <si>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</si>
  <si>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</si>
  <si>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</si>
  <si>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</si>
  <si>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</si>
  <si>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</si>
  <si>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</si>
  <si>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</si>
  <si>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</si>
  <si>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</si>
  <si>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</si>
  <si>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</si>
  <si>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</si>
  <si>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</si>
  <si>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</si>
  <si>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</si>
  <si>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</si>
  <si>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</si>
  <si>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</si>
  <si>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</si>
  <si>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</si>
  <si>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</si>
  <si>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</si>
  <si>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</si>
  <si>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</si>
  <si>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</si>
  <si>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</si>
  <si>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</si>
  <si>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</si>
  <si>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</si>
  <si>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</si>
  <si>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</si>
  <si>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</si>
  <si>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</si>
  <si>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</si>
  <si>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</si>
  <si>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</si>
  <si>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</si>
  <si>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</si>
  <si>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</si>
  <si>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</si>
  <si>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</si>
  <si>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</si>
  <si>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</si>
  <si>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</si>
  <si>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</si>
  <si>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</si>
  <si>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</si>
  <si>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</si>
  <si>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</si>
  <si>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</si>
  <si>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</si>
  <si>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</si>
  <si>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</si>
  <si>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</si>
  <si>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</si>
  <si>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</si>
  <si>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</si>
  <si>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</si>
  <si>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</si>
  <si>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</si>
  <si>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</si>
  <si>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</si>
  <si>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</si>
  <si>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</si>
  <si>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</si>
  <si>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</si>
  <si>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</si>
  <si>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</si>
  <si>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</si>
  <si>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</si>
  <si>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</si>
  <si>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</si>
  <si>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</si>
  <si>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</si>
  <si>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</si>
  <si>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</si>
  <si>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</si>
  <si>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</si>
  <si>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</si>
  <si>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</si>
  <si>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</si>
  <si>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</si>
  <si>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</si>
  <si>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</si>
  <si>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</si>
  <si>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</si>
  <si>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</si>
  <si>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</si>
  <si>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</si>
  <si>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</si>
  <si>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</si>
  <si>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</si>
  <si>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</si>
  <si>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</si>
  <si>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</si>
  <si>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</si>
  <si>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</si>
  <si>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</si>
  <si>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</si>
  <si>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</si>
  <si>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</si>
  <si>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</si>
  <si>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</si>
  <si>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</si>
  <si>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</si>
  <si>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</si>
  <si>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</si>
  <si>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</si>
  <si>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</si>
  <si>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</si>
  <si>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</si>
  <si>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</si>
  <si>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</si>
  <si>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</si>
  <si>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</si>
  <si>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</si>
  <si>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</si>
  <si>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</si>
  <si>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</si>
  <si>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</si>
  <si>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</si>
  <si>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</si>
  <si>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</si>
  <si>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</si>
  <si>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</si>
  <si>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</si>
  <si>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</si>
  <si>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</si>
  <si>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</si>
  <si>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</si>
  <si>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</si>
  <si>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</si>
  <si>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</si>
  <si>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</si>
  <si>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</si>
  <si>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</si>
  <si>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</si>
  <si>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</si>
  <si>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</si>
  <si>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</si>
  <si>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</si>
  <si>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</si>
  <si>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</si>
  <si>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</si>
  <si>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</si>
  <si>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</si>
  <si>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</si>
  <si>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</si>
  <si>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</si>
  <si>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</si>
  <si>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</si>
  <si>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</si>
  <si>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</si>
  <si>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</si>
  <si>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</si>
  <si>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</si>
  <si>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</si>
  <si>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</si>
  <si>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</si>
  <si>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</si>
  <si>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</si>
  <si>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</si>
  <si>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</si>
  <si>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</si>
  <si>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</si>
  <si>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</si>
  <si>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</si>
  <si>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</si>
  <si>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</si>
  <si>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</si>
  <si>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</si>
  <si>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</si>
  <si>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</si>
  <si>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</si>
  <si>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</si>
  <si>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</si>
  <si>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</si>
  <si>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</si>
  <si>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</si>
  <si>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</si>
  <si>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</si>
  <si>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</si>
  <si>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</si>
  <si>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</si>
  <si>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</si>
  <si>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</si>
  <si>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</si>
  <si>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</si>
  <si>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</si>
  <si>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</si>
  <si>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</si>
  <si>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</si>
  <si>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</si>
  <si>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</si>
  <si>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</si>
  <si>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</si>
  <si>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</si>
  <si>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</si>
  <si>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</si>
  <si>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</si>
  <si>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</si>
  <si>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</si>
  <si>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</si>
  <si>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</si>
  <si>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</si>
  <si>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</si>
  <si>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</si>
  <si>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</si>
  <si>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</si>
  <si>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</si>
  <si>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</si>
  <si>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</si>
  <si>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</si>
  <si>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</si>
  <si>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</si>
  <si>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</si>
  <si>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</si>
  <si>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</si>
  <si>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</si>
  <si>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</si>
  <si>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</si>
  <si>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</si>
  <si>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</si>
  <si>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</si>
  <si>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</si>
  <si>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</si>
  <si>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</si>
  <si>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</si>
  <si>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</si>
  <si>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</si>
  <si>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</si>
  <si>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</si>
  <si>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</si>
  <si>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</si>
  <si>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</si>
  <si>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</si>
  <si>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</si>
  <si>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</si>
  <si>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</si>
  <si>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</si>
  <si>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</si>
  <si>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</si>
  <si>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</si>
  <si>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</si>
  <si>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</si>
  <si>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</si>
  <si>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</si>
  <si>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</si>
  <si>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</si>
  <si>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</si>
  <si>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</si>
  <si>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</si>
  <si>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</si>
  <si>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</si>
  <si>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</si>
  <si>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</si>
  <si>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</si>
  <si>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</si>
  <si>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</si>
  <si>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</si>
  <si>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</si>
  <si>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</si>
  <si>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</si>
  <si>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</si>
  <si>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</si>
  <si>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</si>
  <si>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</si>
  <si>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</si>
  <si>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</si>
  <si>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</si>
  <si>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</si>
  <si>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</si>
  <si>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</si>
  <si>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</si>
  <si>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</si>
  <si>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</si>
  <si>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</si>
  <si>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</si>
  <si>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</si>
  <si>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</si>
  <si>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</si>
  <si>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</si>
  <si>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</si>
  <si>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</si>
  <si>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</si>
  <si>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</si>
  <si>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</si>
  <si>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</si>
  <si>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</si>
  <si>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</si>
  <si>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</si>
  <si>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</si>
  <si>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</si>
  <si>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</si>
  <si>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</si>
  <si>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</si>
  <si>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</si>
  <si>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</si>
  <si>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</si>
  <si>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</si>
  <si>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</si>
  <si>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</si>
  <si>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</si>
  <si>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</si>
  <si>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</si>
  <si>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</si>
  <si>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</si>
  <si>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</si>
  <si>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</si>
  <si>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</si>
  <si>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</si>
  <si>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</si>
  <si>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</si>
  <si>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</si>
  <si>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</si>
  <si>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</si>
  <si>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</si>
  <si>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</si>
  <si>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</si>
  <si>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</si>
  <si>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</si>
  <si>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</si>
  <si>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</si>
  <si>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</si>
  <si>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</si>
  <si>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</si>
  <si>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</si>
  <si>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</si>
  <si>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</si>
  <si>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</si>
  <si>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</si>
  <si>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</si>
  <si>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</si>
  <si>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</si>
  <si>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</si>
  <si>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</si>
  <si>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</si>
  <si>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</si>
  <si>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</si>
  <si>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</si>
  <si>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</si>
  <si>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</si>
  <si>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</si>
  <si>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</si>
  <si>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</si>
  <si>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</si>
  <si>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</si>
  <si>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</si>
  <si>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</si>
  <si>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</si>
  <si>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</si>
  <si>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</si>
  <si>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</si>
  <si>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</si>
  <si>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</si>
  <si>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</si>
  <si>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</si>
  <si>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</si>
  <si>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</si>
  <si>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</si>
  <si>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</si>
  <si>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</si>
  <si>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</si>
  <si>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</si>
  <si>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</si>
  <si>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</si>
  <si>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</si>
  <si>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</si>
  <si>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</si>
  <si>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</si>
  <si>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</si>
  <si>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</si>
  <si>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</si>
  <si>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</si>
  <si>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</si>
  <si>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</si>
  <si>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</si>
  <si>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</si>
  <si>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</si>
  <si>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</si>
  <si>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</si>
  <si>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</si>
  <si>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</si>
  <si>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</si>
  <si>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</si>
  <si>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</si>
  <si>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</si>
  <si>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</si>
  <si>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</si>
  <si>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</si>
  <si>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</si>
  <si>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</si>
  <si>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</si>
  <si>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</si>
  <si>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</si>
  <si>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</si>
  <si>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</si>
  <si>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</si>
  <si>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</si>
  <si>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</si>
  <si>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</si>
  <si>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</si>
  <si>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</si>
  <si>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</si>
  <si>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</si>
  <si>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</si>
  <si>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</si>
  <si>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</si>
  <si>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</si>
  <si>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</si>
  <si>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</si>
  <si>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</si>
  <si>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</si>
  <si>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</si>
  <si>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</si>
  <si>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</si>
  <si>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</si>
  <si>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</si>
  <si>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</si>
  <si>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</si>
  <si>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</si>
  <si>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</si>
  <si>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</si>
  <si>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</si>
  <si>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</si>
  <si>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</si>
  <si>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</si>
  <si>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</si>
  <si>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</si>
  <si>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</si>
  <si>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</si>
  <si>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</si>
  <si>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</si>
  <si>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</si>
  <si>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</si>
  <si>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</si>
  <si>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</si>
  <si>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</si>
  <si>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</si>
  <si>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</si>
  <si>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</si>
  <si>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</si>
  <si>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</si>
  <si>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</si>
  <si>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</si>
  <si>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</si>
  <si>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</si>
  <si>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</si>
  <si>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</si>
  <si>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</si>
  <si>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</si>
  <si>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</si>
  <si>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</si>
  <si>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</si>
  <si>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</si>
  <si>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</si>
  <si>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</si>
  <si>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</si>
  <si>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</si>
  <si>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</si>
  <si>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</si>
  <si>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</si>
  <si>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</si>
  <si>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</si>
  <si>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</si>
  <si>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</si>
  <si>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</si>
  <si>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</si>
  <si>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</si>
  <si>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</si>
  <si>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</si>
  <si>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</si>
  <si>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</si>
  <si>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</si>
  <si>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</si>
  <si>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</si>
  <si>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</si>
  <si>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</si>
  <si>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</si>
  <si>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</si>
  <si>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</si>
  <si>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</si>
  <si>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</si>
  <si>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</si>
  <si>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</si>
  <si>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</si>
  <si>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</si>
  <si>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</si>
  <si>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</si>
  <si>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</si>
  <si>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</si>
  <si>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</si>
  <si>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</si>
  <si>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</si>
  <si>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</si>
  <si>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</si>
  <si>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</si>
  <si>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</si>
  <si>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</si>
  <si>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</si>
  <si>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</si>
  <si>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</si>
  <si>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</si>
  <si>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</si>
  <si>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</si>
  <si>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</si>
  <si>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</si>
  <si>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</si>
  <si>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</si>
  <si>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</si>
  <si>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</si>
  <si>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</si>
  <si>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</si>
  <si>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</si>
  <si>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</si>
  <si>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</si>
  <si>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</si>
  <si>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</si>
  <si>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</si>
  <si>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</si>
  <si>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</si>
  <si>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</si>
  <si>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</si>
  <si>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</si>
  <si>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</si>
  <si>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</si>
  <si>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</si>
  <si>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</si>
  <si>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</si>
  <si>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</si>
  <si>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</si>
  <si>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</si>
  <si>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</si>
  <si>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</si>
  <si>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</si>
  <si>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</si>
  <si>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</si>
  <si>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</si>
  <si>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</si>
  <si>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</si>
  <si>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</si>
  <si>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</si>
  <si>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</si>
  <si>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</si>
  <si>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</si>
  <si>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</si>
  <si>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</si>
  <si>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</si>
  <si>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</si>
  <si>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</si>
  <si>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</si>
  <si>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</si>
  <si>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</si>
  <si>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</si>
  <si>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</si>
  <si>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</si>
  <si>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</si>
  <si>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</si>
  <si>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</si>
  <si>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</si>
  <si>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</si>
  <si>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</si>
  <si>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</si>
  <si>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</si>
  <si>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</si>
  <si>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</si>
  <si>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</si>
  <si>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</si>
  <si>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</si>
  <si>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</si>
  <si>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</si>
  <si>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</si>
  <si>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</si>
  <si>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</si>
  <si>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</si>
  <si>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</si>
  <si>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</si>
  <si>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</si>
  <si>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</si>
  <si>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</si>
  <si>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</si>
  <si>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</si>
  <si>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</si>
  <si>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</si>
  <si>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</si>
  <si>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</si>
  <si>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</si>
  <si>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</si>
  <si>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</si>
  <si>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</si>
  <si>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</si>
  <si>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</si>
  <si>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</si>
  <si>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</si>
  <si>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</si>
  <si>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</si>
  <si>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</si>
  <si>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</si>
  <si>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</si>
  <si>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</si>
  <si>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</si>
  <si>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</si>
  <si>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</si>
  <si>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</si>
  <si>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</si>
  <si>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</si>
  <si>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</si>
  <si>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</si>
  <si>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</si>
  <si>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</si>
  <si>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</si>
  <si>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</si>
  <si>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</si>
  <si>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</si>
  <si>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</si>
  <si>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</si>
  <si>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</si>
  <si>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</si>
  <si>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</si>
  <si>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</si>
  <si>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</si>
  <si>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</si>
  <si>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</si>
  <si>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</si>
  <si>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</si>
  <si>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</si>
  <si>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</si>
  <si>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</si>
  <si>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</si>
  <si>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</si>
  <si>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</si>
  <si>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</si>
  <si>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</si>
  <si>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</si>
  <si>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</si>
  <si>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</si>
  <si>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</si>
  <si>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</si>
  <si>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</si>
  <si>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</si>
  <si>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</si>
  <si>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</si>
  <si>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</si>
  <si>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</si>
  <si>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</si>
  <si>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</si>
  <si>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</si>
  <si>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</si>
  <si>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</si>
  <si>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</si>
  <si>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</si>
  <si>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</si>
  <si>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</si>
  <si>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</si>
  <si>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</si>
  <si>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</si>
  <si>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</si>
  <si>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</si>
  <si>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</si>
  <si>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</si>
  <si>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</si>
  <si>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</si>
  <si>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</si>
  <si>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</si>
  <si>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</si>
  <si>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</si>
  <si>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</si>
  <si>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</si>
  <si>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</si>
  <si>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</si>
  <si>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</si>
  <si>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</si>
  <si>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</si>
  <si>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</si>
  <si>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</si>
  <si>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</si>
  <si>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</si>
  <si>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</si>
  <si>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</si>
  <si>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</si>
  <si>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</si>
  <si>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</si>
  <si>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</si>
  <si>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</si>
  <si>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</si>
  <si>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</si>
  <si>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</si>
  <si>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</si>
  <si>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</si>
  <si>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</si>
  <si>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</si>
  <si>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</si>
  <si>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</si>
  <si>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</si>
  <si>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</si>
  <si>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</si>
  <si>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</si>
  <si>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</si>
  <si>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</si>
  <si>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</si>
  <si>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</si>
  <si>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</si>
  <si>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</si>
  <si>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</si>
  <si>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</si>
  <si>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</si>
  <si>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</si>
  <si>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</si>
  <si>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</si>
  <si>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</si>
  <si>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</si>
  <si>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</si>
  <si>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</si>
  <si>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</si>
  <si>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</si>
  <si>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</si>
  <si>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</si>
  <si>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</si>
  <si>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</si>
  <si>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</si>
  <si>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</si>
  <si>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</si>
  <si>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</si>
  <si>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</si>
  <si>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</si>
  <si>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</si>
  <si>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</si>
  <si>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</si>
  <si>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</si>
  <si>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</si>
  <si>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</si>
  <si>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</si>
  <si>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</si>
  <si>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</si>
  <si>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</si>
  <si>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</si>
  <si>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</si>
  <si>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</si>
  <si>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</si>
  <si>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</si>
  <si>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</si>
  <si>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</si>
  <si>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</si>
  <si>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</si>
  <si>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</si>
  <si>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</si>
  <si>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</si>
  <si>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</si>
  <si>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</si>
  <si>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</si>
  <si>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</si>
  <si>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</si>
  <si>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</si>
  <si>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</si>
  <si>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</si>
  <si>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</si>
  <si>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</si>
  <si>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</si>
  <si>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</si>
  <si>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</si>
  <si>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</si>
  <si>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</si>
  <si>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</si>
  <si>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</si>
  <si>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</si>
  <si>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</si>
  <si>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</si>
  <si>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</si>
  <si>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</si>
  <si>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</si>
  <si>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</si>
  <si>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</si>
  <si>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</si>
  <si>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</si>
  <si>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</si>
  <si>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</si>
  <si>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</si>
  <si>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</si>
  <si>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</si>
  <si>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</si>
  <si>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</si>
  <si>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</si>
  <si>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</si>
  <si>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</si>
  <si>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</si>
  <si>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</si>
  <si>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</si>
  <si>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</si>
  <si>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</si>
  <si>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</si>
  <si>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</si>
  <si>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</si>
  <si>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</si>
  <si>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</si>
  <si>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</si>
  <si>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</si>
  <si>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</si>
  <si>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</si>
  <si>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</si>
  <si>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</si>
  <si>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</si>
  <si>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</si>
  <si>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</si>
  <si>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</si>
  <si>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</si>
  <si>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</si>
  <si>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</si>
  <si>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</si>
  <si>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</si>
  <si>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</si>
  <si>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</si>
  <si>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</si>
  <si>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</si>
  <si>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</si>
  <si>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</si>
  <si>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</si>
  <si>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</si>
  <si>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</si>
  <si>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</si>
  <si>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</si>
  <si>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</si>
  <si>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</si>
  <si>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</si>
  <si>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</si>
  <si>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</si>
  <si>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</si>
  <si>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</si>
  <si>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</si>
  <si>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</si>
  <si>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</si>
  <si>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</si>
  <si>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</si>
  <si>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</si>
  <si>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</si>
  <si>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</si>
  <si>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</si>
  <si>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</si>
  <si>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</si>
  <si>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</si>
  <si>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</si>
  <si>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</si>
  <si>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</si>
  <si>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</si>
  <si>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</si>
  <si>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</si>
  <si>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</si>
  <si>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</si>
  <si>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</si>
  <si>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</si>
  <si>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</si>
  <si>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</si>
  <si>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</si>
  <si>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</si>
  <si>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</si>
  <si>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</si>
  <si>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</si>
  <si>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</si>
  <si>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</si>
  <si>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</si>
  <si>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</si>
  <si>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</si>
  <si>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</si>
  <si>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</si>
  <si>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</si>
  <si>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</si>
  <si>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</si>
  <si>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</si>
  <si>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</si>
  <si>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</si>
  <si>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</si>
  <si>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</si>
  <si>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</si>
  <si>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</si>
  <si>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</si>
  <si>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</si>
  <si>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</si>
  <si>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</si>
  <si>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</si>
  <si>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</si>
  <si>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</si>
  <si>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</si>
  <si>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</si>
  <si>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</si>
  <si>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</si>
  <si>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</si>
  <si>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</si>
  <si>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</si>
  <si>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</si>
  <si>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</si>
  <si>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</si>
  <si>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</si>
  <si>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</si>
  <si>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</si>
  <si>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</si>
  <si>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</si>
  <si>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</si>
  <si>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</si>
  <si>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</si>
  <si>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</si>
  <si>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</si>
  <si>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</si>
  <si>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</si>
  <si>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</si>
  <si>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</si>
  <si>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</si>
  <si>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</si>
  <si>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</si>
  <si>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</si>
  <si>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</si>
  <si>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</si>
  <si>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</si>
  <si>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</si>
  <si>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</si>
  <si>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</si>
  <si>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</si>
  <si>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</si>
  <si>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</si>
  <si>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</si>
  <si>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</si>
  <si>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</si>
  <si>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</si>
  <si>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</si>
  <si>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</si>
  <si>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</si>
  <si>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</si>
  <si>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</si>
  <si>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</si>
  <si>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</si>
  <si>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</si>
  <si>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</si>
  <si>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</si>
  <si>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</si>
  <si>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</si>
  <si>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</si>
  <si>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</si>
  <si>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</si>
  <si>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</si>
  <si>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</si>
  <si>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</si>
  <si>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</si>
  <si>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</si>
  <si>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</si>
  <si>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</si>
  <si>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</si>
  <si>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</si>
  <si>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</si>
  <si>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</si>
  <si>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</si>
  <si>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</si>
  <si>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</si>
  <si>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</si>
  <si>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</si>
  <si>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</si>
  <si>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</si>
  <si>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</si>
  <si>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</si>
  <si>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</si>
  <si>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</si>
  <si>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</si>
  <si>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</si>
  <si>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</si>
  <si>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</si>
  <si>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</si>
  <si>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</si>
  <si>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</si>
  <si>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</si>
  <si>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</si>
  <si>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</si>
  <si>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</si>
  <si>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</si>
  <si>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</si>
  <si>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</si>
  <si>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</si>
  <si>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</si>
  <si>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</si>
  <si>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</si>
  <si>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</si>
  <si>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</si>
  <si>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</si>
  <si>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</si>
  <si>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</si>
  <si>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</si>
  <si>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</si>
  <si>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</si>
  <si>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</si>
  <si>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</si>
  <si>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</si>
  <si>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</si>
  <si>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</si>
  <si>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</si>
  <si>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</si>
  <si>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</si>
  <si>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</si>
  <si>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</si>
  <si>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</si>
  <si>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</si>
  <si>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</si>
  <si>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</si>
  <si>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</si>
  <si>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</si>
  <si>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</si>
  <si>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</si>
  <si>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</si>
  <si>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</si>
  <si>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</si>
  <si>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</si>
  <si>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</si>
  <si>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</si>
  <si>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</si>
  <si>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</si>
  <si>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</si>
  <si>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</si>
  <si>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</si>
  <si>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</si>
  <si>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</si>
  <si>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</si>
  <si>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</si>
  <si>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</si>
  <si>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</si>
  <si>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</si>
  <si>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</si>
  <si>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</si>
  <si>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</si>
  <si>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</si>
  <si>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</si>
  <si>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</si>
  <si>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</si>
  <si>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</si>
  <si>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</si>
  <si>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</si>
  <si>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</si>
  <si>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</si>
  <si>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</si>
  <si>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</si>
  <si>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</si>
  <si>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</si>
  <si>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</si>
  <si>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</si>
  <si>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</si>
  <si>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</si>
  <si>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</si>
  <si>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</si>
  <si>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</si>
  <si>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</si>
  <si>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</si>
  <si>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</si>
  <si>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</si>
  <si>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</si>
  <si>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</si>
  <si>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</si>
  <si>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</si>
  <si>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</si>
  <si>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</si>
  <si>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</si>
  <si>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</si>
  <si>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</si>
  <si>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</si>
  <si>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</si>
  <si>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</si>
  <si>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</si>
  <si>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</si>
  <si>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</si>
  <si>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</si>
  <si>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</si>
  <si>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</si>
  <si>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</si>
  <si>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</si>
  <si>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</si>
  <si>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</si>
  <si>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</si>
  <si>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</si>
  <si>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</si>
  <si>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</si>
  <si>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</si>
  <si>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</si>
  <si>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</si>
  <si>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</si>
  <si>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</si>
  <si>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</si>
  <si>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</si>
  <si>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</si>
  <si>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</si>
  <si>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</si>
  <si>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</si>
  <si>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</si>
  <si>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</si>
  <si>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</si>
  <si>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</si>
  <si>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</si>
  <si>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</si>
  <si>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</si>
  <si>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</si>
  <si>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</si>
  <si>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</si>
  <si>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</si>
  <si>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</si>
  <si>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</si>
  <si>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</si>
  <si>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</si>
  <si>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</si>
  <si>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</si>
  <si>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</si>
  <si>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</si>
  <si>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</si>
  <si>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</si>
  <si>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</si>
  <si>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</si>
  <si>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</si>
  <si>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</si>
  <si>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</si>
  <si>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</si>
  <si>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</si>
  <si>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</si>
  <si>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</si>
  <si>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</si>
  <si>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</si>
  <si>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</si>
  <si>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</si>
  <si>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</si>
  <si>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</si>
  <si>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</si>
  <si>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</si>
  <si>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</si>
  <si>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</si>
  <si>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</si>
  <si>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</si>
  <si>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</si>
  <si>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</si>
  <si>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</si>
  <si>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</si>
  <si>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</si>
  <si>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</si>
  <si>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</si>
  <si>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</si>
  <si>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</si>
  <si>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</si>
  <si>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</si>
  <si>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</si>
  <si>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</si>
  <si>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</si>
  <si>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</si>
  <si>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</si>
  <si>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</si>
  <si>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</si>
  <si>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</si>
  <si>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</si>
  <si>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</si>
  <si>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</si>
  <si>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</si>
  <si>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</si>
  <si>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</si>
  <si>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</si>
  <si>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</si>
  <si>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</si>
  <si>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</si>
  <si>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</si>
  <si>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</si>
  <si>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</si>
  <si>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</si>
  <si>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</si>
  <si>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</si>
  <si>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</si>
  <si>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</si>
  <si>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</si>
  <si>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</si>
  <si>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</si>
  <si>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</si>
  <si>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</si>
  <si>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</si>
  <si>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</si>
  <si>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</si>
  <si>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</si>
  <si>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</si>
  <si>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</si>
  <si>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</si>
  <si>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</si>
  <si>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</si>
  <si>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</si>
  <si>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</si>
  <si>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</si>
  <si>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</si>
  <si>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</si>
  <si>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</si>
  <si>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</si>
  <si>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</si>
  <si>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</si>
  <si>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</si>
  <si>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</si>
  <si>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</si>
  <si>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</si>
  <si>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</si>
  <si>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</si>
  <si>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</si>
  <si>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</si>
  <si>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</si>
  <si>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</si>
  <si>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</si>
  <si>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</si>
  <si>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</si>
  <si>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</si>
  <si>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</si>
  <si>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</si>
  <si>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</si>
  <si>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</si>
  <si>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</si>
  <si>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</si>
  <si>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</si>
  <si>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</si>
  <si>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</si>
  <si>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</si>
  <si>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</si>
  <si>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</si>
  <si>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</si>
  <si>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</si>
  <si>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</si>
  <si>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</si>
  <si>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</si>
  <si>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</si>
  <si>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</si>
  <si>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</si>
  <si>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</si>
  <si>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</si>
  <si>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</si>
  <si>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</si>
  <si>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</si>
  <si>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</si>
  <si>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</si>
  <si>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</si>
  <si>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</si>
  <si>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</si>
  <si>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</si>
  <si>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</si>
  <si>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</si>
  <si>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</si>
  <si>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</si>
  <si>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</si>
  <si>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</si>
  <si>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</si>
  <si>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</si>
  <si>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</si>
  <si>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</si>
  <si>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</si>
  <si>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</si>
  <si>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</si>
  <si>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</si>
  <si>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</si>
  <si>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</si>
  <si>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</si>
  <si>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</si>
  <si>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</si>
  <si>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</si>
  <si>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</si>
  <si>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</si>
  <si>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</si>
  <si>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</si>
  <si>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</si>
  <si>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</si>
  <si>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</si>
  <si>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</si>
  <si>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</si>
  <si>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</si>
  <si>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</si>
  <si>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</si>
  <si>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</si>
  <si>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</si>
  <si>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</si>
  <si>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</si>
  <si>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</si>
  <si>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</si>
  <si>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</si>
  <si>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</si>
  <si>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</si>
  <si>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</si>
  <si>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</si>
  <si>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</si>
  <si>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</si>
  <si>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</si>
  <si>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</si>
  <si>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</si>
  <si>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</si>
  <si>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</si>
  <si>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</si>
  <si>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</si>
  <si>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</si>
  <si>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</si>
  <si>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</si>
  <si>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</si>
  <si>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</si>
  <si>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</si>
  <si>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</si>
  <si>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</si>
  <si>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</si>
  <si>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</si>
  <si>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</si>
  <si>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</si>
  <si>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</si>
  <si>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</si>
  <si>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</si>
  <si>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</si>
  <si>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</si>
  <si>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</si>
  <si>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</si>
  <si>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</si>
  <si>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</si>
  <si>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</si>
  <si>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</si>
  <si>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</si>
  <si>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</si>
  <si>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</si>
  <si>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</si>
  <si>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</si>
  <si>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</si>
  <si>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</si>
  <si>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</si>
  <si>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</si>
  <si>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</si>
  <si>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</si>
  <si>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</si>
  <si>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</si>
  <si>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</si>
  <si>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</si>
  <si>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</si>
  <si>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</si>
  <si>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</si>
  <si>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</si>
  <si>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</si>
  <si>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</si>
  <si>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</si>
  <si>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</si>
  <si>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</si>
  <si>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</si>
  <si>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</si>
  <si>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</si>
  <si>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</si>
  <si>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</si>
  <si>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</si>
  <si>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</si>
  <si>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</si>
  <si>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</si>
  <si>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</si>
  <si>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</si>
  <si>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</si>
  <si>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</si>
  <si>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</si>
  <si>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</si>
  <si>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</si>
  <si>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</si>
  <si>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</si>
  <si>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</si>
  <si>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</si>
  <si>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</si>
  <si>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</si>
  <si>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</si>
  <si>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</si>
  <si>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</si>
  <si>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</si>
  <si>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</si>
  <si>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</si>
  <si>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</si>
  <si>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</si>
  <si>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</si>
  <si>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</si>
  <si>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</si>
  <si>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</si>
  <si>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</si>
  <si>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</si>
  <si>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</si>
  <si>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</si>
  <si>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</si>
  <si>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</si>
  <si>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</si>
  <si>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</si>
  <si>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</si>
  <si>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</si>
  <si>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</si>
  <si>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</si>
  <si>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</si>
  <si>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</si>
  <si>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</si>
  <si>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</si>
  <si>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</si>
  <si>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</si>
  <si>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</si>
  <si>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</si>
  <si>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</si>
  <si>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</si>
  <si>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</si>
  <si>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</si>
  <si>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</si>
  <si>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</si>
  <si>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</si>
  <si>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</si>
  <si>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</si>
  <si>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</si>
  <si>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</si>
  <si>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</si>
  <si>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</si>
  <si>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</si>
  <si>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</si>
  <si>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</si>
  <si>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</si>
  <si>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</si>
  <si>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</si>
  <si>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</si>
  <si>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</si>
  <si>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</si>
  <si>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</si>
  <si>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</si>
  <si>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</si>
  <si>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</si>
  <si>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</si>
  <si>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</si>
  <si>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</si>
  <si>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</si>
  <si>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</si>
  <si>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</si>
  <si>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</si>
  <si>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</si>
  <si>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</si>
  <si>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</si>
  <si>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</si>
  <si>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</si>
  <si>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</si>
  <si>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</si>
  <si>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</si>
  <si>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</si>
  <si>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</si>
  <si>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</si>
  <si>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</si>
  <si>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</si>
  <si>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</si>
  <si>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</si>
  <si>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</si>
  <si>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</si>
  <si>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</si>
  <si>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</si>
  <si>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</si>
  <si>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</si>
  <si>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</si>
  <si>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</si>
  <si>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</si>
  <si>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</si>
  <si>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</si>
  <si>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</si>
  <si>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</si>
  <si>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</si>
  <si>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</si>
  <si>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</si>
  <si>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</si>
  <si>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</si>
  <si>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</si>
  <si>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</si>
  <si>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</si>
  <si>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</si>
  <si>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</si>
  <si>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</si>
  <si>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</si>
  <si>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</si>
  <si>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</si>
  <si>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</si>
  <si>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</si>
  <si>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</si>
  <si>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</si>
  <si>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</si>
  <si>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</si>
  <si>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</si>
  <si>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</si>
  <si>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</si>
  <si>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</si>
  <si>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</si>
  <si>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</si>
  <si>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</si>
  <si>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</si>
  <si>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</si>
  <si>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</si>
  <si>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</si>
  <si>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</si>
  <si>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</si>
  <si>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</si>
  <si>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</si>
  <si>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</si>
  <si>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</si>
  <si>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</si>
  <si>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</si>
  <si>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</si>
  <si>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</si>
  <si>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</si>
  <si>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</si>
  <si>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</si>
  <si>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</si>
  <si>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</si>
  <si>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</si>
  <si>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</si>
  <si>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</si>
  <si>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</si>
  <si>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</si>
  <si>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</si>
  <si>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</si>
  <si>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</si>
  <si>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</si>
  <si>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</si>
  <si>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</si>
  <si>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</si>
  <si>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</si>
  <si>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</si>
  <si>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</si>
  <si>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</si>
  <si>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</si>
  <si>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</si>
  <si>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</si>
  <si>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</si>
  <si>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</si>
  <si>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</si>
  <si>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</si>
  <si>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</si>
  <si>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</si>
  <si>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</si>
  <si>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</si>
  <si>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</si>
  <si>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</si>
  <si>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</si>
  <si>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</si>
  <si>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</si>
  <si>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</si>
  <si>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</si>
  <si>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</si>
  <si>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</si>
  <si>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</si>
  <si>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</si>
  <si>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</si>
  <si>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</si>
  <si>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</si>
  <si>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</si>
  <si>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</si>
  <si>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</si>
  <si>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</si>
  <si>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</si>
  <si>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</si>
  <si>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</si>
  <si>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</si>
  <si>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</si>
  <si>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</si>
  <si>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</si>
  <si>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</si>
  <si>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</si>
  <si>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</si>
  <si>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</si>
  <si>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</si>
  <si>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</si>
  <si>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</si>
  <si>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</si>
  <si>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</si>
  <si>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</si>
  <si>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</si>
  <si>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</si>
  <si>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</si>
  <si>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</si>
  <si>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</si>
  <si>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</si>
  <si>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</si>
  <si>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</si>
  <si>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</si>
  <si>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</si>
  <si>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</si>
  <si>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</si>
  <si>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</si>
  <si>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</si>
  <si>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</si>
  <si>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</si>
  <si>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</si>
  <si>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</si>
  <si>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</si>
  <si>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</si>
  <si>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</si>
  <si>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</si>
  <si>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</si>
  <si>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</si>
  <si>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</si>
  <si>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</si>
  <si>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</si>
  <si>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</si>
  <si>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</si>
  <si>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</si>
  <si>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</si>
  <si>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</si>
  <si>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</si>
  <si>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</si>
  <si>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</si>
  <si>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</si>
  <si>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</si>
  <si>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</si>
  <si>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</si>
  <si>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</si>
  <si>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</si>
  <si>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</si>
  <si>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</si>
  <si>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</si>
  <si>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</si>
  <si>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</si>
  <si>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</si>
  <si>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</si>
  <si>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</si>
  <si>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</si>
  <si>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</si>
  <si>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</si>
  <si>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</si>
  <si>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</si>
  <si>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</si>
  <si>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</si>
  <si>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</si>
  <si>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</si>
  <si>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</si>
  <si>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</si>
  <si>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</si>
  <si>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</si>
  <si>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</si>
  <si>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</si>
  <si>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</si>
  <si>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</si>
  <si>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</si>
  <si>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</si>
  <si>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</si>
  <si>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</si>
  <si>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</si>
  <si>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</si>
  <si>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</si>
  <si>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</si>
  <si>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</si>
  <si>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</si>
  <si>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</si>
  <si>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</si>
  <si>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</si>
  <si>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</si>
  <si>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</si>
  <si>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</si>
  <si>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</si>
  <si>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</si>
  <si>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</si>
  <si>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</si>
  <si>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</si>
  <si>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</si>
  <si>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</si>
  <si>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</si>
  <si>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</si>
  <si>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</si>
  <si>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</si>
  <si>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</si>
  <si>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</si>
  <si>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</si>
  <si>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</si>
  <si>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</si>
  <si>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</si>
  <si>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</si>
  <si>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</si>
  <si>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</si>
  <si>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</si>
  <si>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</si>
  <si>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</si>
  <si>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</si>
  <si>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</si>
  <si>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</si>
  <si>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</si>
  <si>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</si>
  <si>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</si>
  <si>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</si>
  <si>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</si>
  <si>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</si>
  <si>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</si>
  <si>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</si>
  <si>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</si>
  <si>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</si>
  <si>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</si>
  <si>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</si>
  <si>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</si>
  <si>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</si>
  <si>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</si>
  <si>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</si>
  <si>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</si>
  <si>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</si>
  <si>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</si>
  <si>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</si>
  <si>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</si>
  <si>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</si>
  <si>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</si>
  <si>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</si>
  <si>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</si>
  <si>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</si>
  <si>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</si>
  <si>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</si>
  <si>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</si>
  <si>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</si>
  <si>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</si>
  <si>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</si>
  <si>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</si>
  <si>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</si>
  <si>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</si>
  <si>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</si>
  <si>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</si>
  <si>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</si>
  <si>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</si>
  <si>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</si>
  <si>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</si>
  <si>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</si>
  <si>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</si>
  <si>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</si>
  <si>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</si>
  <si>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</si>
  <si>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</si>
  <si>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</si>
  <si>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</si>
  <si>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</si>
  <si>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</si>
  <si>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</si>
  <si>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</si>
  <si>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</si>
  <si>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</si>
  <si>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</si>
  <si>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</si>
  <si>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</si>
  <si>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</si>
  <si>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</si>
  <si>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</si>
  <si>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</si>
  <si>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</si>
  <si>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</si>
  <si>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</si>
  <si>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</si>
  <si>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</si>
  <si>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</si>
  <si>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</si>
  <si>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</si>
  <si>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</si>
  <si>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</si>
  <si>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</si>
  <si>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</si>
  <si>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</si>
  <si>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</si>
  <si>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</si>
  <si>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</si>
  <si>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</si>
  <si>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</si>
  <si>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</si>
  <si>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</si>
  <si>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</si>
  <si>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</si>
  <si>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</si>
  <si>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</si>
  <si>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</si>
  <si>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</si>
  <si>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</si>
  <si>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</si>
  <si>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</si>
  <si>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</si>
  <si>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</si>
  <si>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</si>
  <si>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</si>
  <si>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</si>
  <si>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</si>
  <si>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</si>
  <si>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</si>
  <si>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</si>
  <si>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</si>
  <si>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</si>
  <si>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</si>
  <si>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</si>
  <si>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</si>
  <si>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</si>
  <si>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</si>
  <si>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</si>
  <si>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</si>
  <si>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</si>
  <si>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</si>
  <si>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</si>
  <si>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</si>
  <si>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</si>
  <si>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</si>
  <si>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</si>
  <si>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</si>
  <si>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</si>
  <si>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</si>
  <si>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</si>
  <si>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</si>
  <si>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</si>
  <si>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</si>
  <si>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</si>
  <si>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</si>
  <si>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</si>
  <si>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</si>
  <si>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</si>
  <si>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</si>
  <si>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</si>
  <si>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</si>
  <si>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</si>
  <si>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</si>
  <si>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</si>
  <si>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</si>
  <si>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</si>
  <si>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</si>
  <si>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</si>
  <si>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</si>
  <si>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</si>
  <si>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</si>
  <si>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</si>
  <si>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</si>
  <si>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</si>
  <si>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</si>
  <si>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</si>
  <si>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</si>
  <si>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</si>
  <si>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</si>
  <si>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</si>
  <si>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</si>
  <si>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</si>
  <si>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</si>
  <si>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</si>
  <si>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</si>
  <si>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</si>
  <si>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</si>
  <si>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</si>
  <si>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</si>
  <si>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</si>
  <si>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</si>
  <si>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</si>
  <si>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</si>
  <si>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</si>
  <si>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</si>
  <si>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</si>
  <si>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</si>
  <si>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</si>
  <si>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</si>
  <si>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</si>
  <si>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</si>
  <si>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</si>
  <si>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</si>
  <si>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</si>
  <si>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</si>
  <si>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</si>
  <si>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</si>
  <si>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</si>
  <si>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</si>
  <si>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</si>
  <si>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</si>
  <si>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</si>
  <si>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</si>
  <si>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</si>
  <si>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</si>
  <si>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</si>
  <si>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</si>
  <si>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</si>
  <si>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</si>
  <si>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</si>
  <si>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</si>
  <si>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</si>
  <si>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</si>
  <si>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</si>
  <si>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</si>
  <si>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</si>
  <si>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</si>
  <si>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</si>
  <si>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</si>
  <si>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</si>
  <si>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</si>
  <si>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</si>
  <si>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</si>
  <si>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</si>
  <si>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</si>
  <si>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</si>
  <si>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</si>
  <si>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</si>
  <si>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</si>
  <si>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</si>
  <si>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</si>
  <si>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</si>
  <si>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</si>
  <si>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</si>
  <si>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</si>
  <si>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</si>
  <si>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</si>
  <si>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</si>
  <si>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</si>
  <si>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</si>
  <si>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</si>
  <si>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</si>
  <si>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</si>
  <si>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</si>
  <si>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</si>
  <si>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</si>
  <si>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</si>
  <si>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</si>
  <si>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</si>
  <si>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</si>
  <si>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</si>
  <si>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</si>
  <si>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</si>
  <si>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</si>
  <si>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</si>
  <si>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</si>
  <si>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</si>
  <si>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</si>
  <si>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</si>
  <si>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</si>
  <si>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</si>
  <si>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</si>
  <si>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</si>
  <si>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</si>
  <si>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</si>
  <si>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</si>
  <si>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</si>
  <si>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</si>
  <si>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</si>
  <si>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</si>
  <si>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</si>
  <si>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</si>
  <si>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</si>
  <si>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</si>
  <si>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</si>
  <si>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</si>
  <si>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</si>
  <si>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</si>
  <si>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</si>
  <si>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</si>
  <si>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</si>
  <si>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</si>
  <si>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</si>
  <si>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</si>
  <si>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</si>
  <si>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</si>
  <si>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</si>
  <si>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</si>
  <si>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</si>
  <si>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</si>
  <si>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</si>
  <si>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</si>
  <si>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</si>
  <si>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</si>
  <si>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</si>
  <si>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</si>
  <si>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</si>
  <si>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</si>
  <si>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</si>
  <si>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</si>
  <si>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</si>
  <si>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</si>
  <si>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</si>
  <si>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</si>
  <si>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</si>
  <si>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</si>
  <si>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</si>
  <si>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</si>
  <si>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</si>
  <si>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</si>
  <si>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</si>
  <si>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</si>
  <si>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</si>
  <si>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</si>
  <si>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</si>
  <si>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</si>
  <si>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</si>
  <si>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</si>
  <si>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</si>
  <si>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</si>
  <si>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</si>
  <si>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</si>
  <si>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</si>
  <si>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</si>
  <si>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</si>
  <si>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</si>
  <si>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</si>
  <si>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</si>
  <si>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</si>
  <si>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</si>
  <si>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</si>
  <si>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</si>
  <si>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</si>
  <si>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</si>
  <si>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</si>
  <si>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</si>
  <si>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</si>
  <si>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</si>
  <si>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</si>
  <si>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</si>
  <si>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</si>
  <si>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</si>
  <si>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</si>
  <si>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</si>
  <si>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</si>
  <si>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</si>
  <si>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</si>
  <si>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</si>
  <si>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</si>
  <si>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</si>
  <si>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</si>
  <si>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</si>
  <si>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</si>
  <si>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</si>
  <si>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</si>
  <si>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</si>
  <si>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</si>
  <si>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</si>
  <si>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</si>
  <si>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</si>
  <si>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</si>
  <si>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</si>
  <si>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</si>
  <si>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</si>
  <si>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</si>
  <si>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</si>
  <si>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</si>
  <si>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</si>
  <si>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</si>
  <si>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</si>
  <si>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</si>
  <si>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</si>
  <si>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</si>
  <si>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</si>
  <si>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</si>
  <si>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</si>
  <si>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</si>
  <si>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</si>
  <si>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</si>
  <si>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</si>
  <si>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</si>
  <si>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</si>
  <si>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</si>
  <si>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</si>
  <si>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</si>
  <si>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</si>
  <si>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</si>
  <si>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</si>
  <si>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</si>
  <si>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</si>
  <si>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</si>
  <si>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</si>
  <si>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</si>
  <si>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</si>
  <si>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</si>
  <si>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</si>
  <si>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</si>
  <si>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</si>
  <si>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</si>
  <si>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</si>
  <si>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</si>
  <si>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</si>
  <si>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</si>
  <si>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</si>
  <si>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</si>
  <si>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</si>
  <si>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</si>
  <si>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</si>
  <si>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</si>
  <si>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</si>
  <si>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</si>
  <si>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</si>
  <si>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</si>
  <si>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</si>
  <si>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</si>
  <si>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</si>
  <si>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</si>
  <si>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</si>
  <si>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</si>
  <si>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</si>
  <si>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</si>
  <si>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</si>
  <si>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</si>
  <si>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</si>
  <si>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</si>
  <si>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</si>
  <si>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</si>
  <si>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</si>
  <si>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</si>
  <si>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</si>
  <si>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</si>
  <si>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</si>
  <si>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</si>
  <si>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</si>
  <si>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</si>
  <si>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</si>
  <si>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</si>
  <si>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</si>
  <si>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</si>
  <si>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</si>
  <si>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</si>
  <si>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</si>
  <si>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</si>
  <si>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</si>
  <si>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</si>
  <si>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</si>
  <si>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</si>
  <si>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</si>
  <si>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</si>
  <si>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</si>
  <si>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</si>
  <si>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</si>
  <si>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</si>
  <si>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</si>
  <si>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</si>
  <si>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</si>
  <si>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</si>
  <si>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</si>
  <si>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</si>
  <si>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</si>
  <si>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</si>
  <si>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</si>
  <si>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</si>
  <si>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</si>
  <si>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</si>
  <si>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</si>
  <si>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</si>
  <si>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</si>
  <si>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</si>
  <si>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</si>
  <si>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</si>
  <si>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</si>
  <si>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</si>
  <si>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</si>
  <si>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</si>
  <si>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</si>
  <si>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</si>
  <si>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</si>
  <si>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</si>
  <si>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</si>
  <si>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</si>
  <si>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</si>
  <si>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</si>
  <si>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</si>
  <si>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</si>
  <si>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</si>
  <si>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</si>
  <si>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</si>
  <si>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</si>
  <si>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</si>
  <si>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</si>
  <si>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</si>
  <si>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</si>
  <si>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</si>
  <si>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</si>
  <si>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</si>
  <si>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</si>
  <si>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</si>
  <si>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</si>
  <si>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</si>
  <si>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</si>
  <si>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</si>
  <si>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</si>
  <si>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</si>
  <si>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</si>
  <si>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</si>
  <si>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</si>
  <si>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</si>
  <si>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</si>
  <si>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</si>
  <si>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</si>
  <si>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</si>
  <si>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</si>
  <si>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</si>
  <si>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</si>
  <si>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</si>
  <si>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</si>
  <si>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</si>
  <si>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</si>
  <si>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</si>
  <si>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</si>
  <si>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</si>
  <si>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</si>
  <si>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</si>
  <si>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</si>
  <si>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</si>
  <si>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</si>
  <si>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</si>
  <si>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</si>
  <si>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</si>
  <si>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</si>
  <si>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</si>
  <si>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</si>
  <si>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</si>
  <si>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</si>
  <si>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</si>
  <si>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</si>
  <si>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</si>
  <si>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</si>
  <si>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</si>
  <si>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</si>
  <si>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</si>
  <si>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</si>
  <si>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</si>
  <si>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</si>
  <si>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</si>
  <si>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</si>
  <si>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</si>
  <si>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</si>
  <si>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</si>
  <si>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</si>
  <si>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</si>
  <si>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</si>
  <si>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</si>
  <si>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</si>
  <si>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</si>
  <si>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</si>
  <si>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</si>
  <si>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</si>
  <si>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</si>
  <si>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</si>
  <si>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</si>
  <si>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</si>
  <si>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</si>
  <si>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</si>
  <si>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</si>
  <si>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</si>
  <si>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</si>
  <si>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</si>
  <si>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</si>
  <si>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</si>
  <si>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</si>
  <si>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</si>
  <si>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</si>
  <si>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</si>
  <si>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</si>
  <si>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</si>
  <si>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</si>
  <si>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</si>
  <si>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</si>
  <si>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</si>
  <si>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</si>
  <si>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</si>
  <si>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</si>
  <si>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</si>
  <si>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</si>
  <si>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</si>
  <si>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</si>
  <si>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</si>
  <si>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</si>
  <si>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</si>
  <si>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</si>
  <si>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</si>
  <si>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</si>
  <si>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</si>
  <si>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</si>
  <si>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</si>
  <si>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</si>
  <si>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</si>
  <si>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</si>
  <si>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</si>
  <si>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</si>
  <si>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</si>
  <si>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</si>
  <si>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</si>
  <si>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</si>
  <si>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</si>
  <si>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</si>
  <si>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</si>
  <si>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</si>
  <si>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</si>
  <si>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</si>
  <si>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</si>
  <si>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</si>
  <si>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</si>
  <si>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</si>
  <si>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</si>
  <si>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</si>
  <si>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</si>
  <si>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</si>
  <si>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</si>
  <si>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</si>
  <si>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</si>
  <si>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</si>
  <si>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</si>
  <si>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</si>
  <si>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</si>
  <si>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</si>
  <si>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</si>
  <si>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</si>
  <si>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</si>
  <si>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</si>
  <si>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</si>
  <si>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</si>
  <si>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</si>
  <si>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</si>
  <si>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</si>
  <si>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</si>
  <si>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</si>
  <si>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</si>
  <si>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</si>
  <si>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</si>
  <si>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</si>
  <si>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</si>
  <si>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</si>
  <si>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</si>
  <si>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</si>
  <si>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</si>
  <si>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</si>
  <si>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</si>
  <si>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</si>
  <si>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</si>
  <si>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</si>
  <si>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</si>
  <si>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</si>
  <si>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</si>
  <si>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</si>
  <si>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</si>
  <si>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</si>
  <si>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</si>
  <si>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</si>
  <si>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</si>
  <si>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</si>
  <si>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</si>
  <si>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</si>
  <si>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</si>
  <si>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</si>
  <si>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</si>
  <si>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</si>
  <si>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</si>
  <si>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</si>
  <si>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</si>
  <si>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</si>
  <si>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</si>
  <si>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</si>
  <si>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</si>
  <si>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</si>
  <si>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</si>
  <si>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</si>
  <si>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</si>
  <si>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</si>
  <si>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</si>
  <si>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</si>
  <si>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</si>
  <si>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</si>
  <si>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</si>
  <si>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</si>
  <si>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</si>
  <si>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</si>
  <si>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</si>
  <si>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</si>
  <si>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</si>
  <si>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</si>
  <si>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</si>
  <si>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</si>
  <si>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</si>
  <si>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</si>
  <si>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</si>
  <si>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</si>
  <si>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</si>
  <si>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</si>
  <si>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</si>
  <si>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</si>
  <si>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</si>
  <si>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</si>
  <si>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</si>
  <si>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</si>
  <si>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</si>
  <si>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</si>
  <si>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</si>
  <si>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</si>
  <si>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</si>
  <si>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</si>
  <si>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</si>
  <si>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</si>
  <si>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</si>
  <si>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</si>
  <si>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</si>
  <si>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</si>
  <si>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</si>
  <si>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</si>
  <si>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</si>
  <si>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</si>
  <si>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</si>
  <si>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</si>
  <si>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</si>
  <si>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</si>
  <si>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</si>
  <si>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</si>
  <si>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</si>
  <si>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</si>
  <si>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</si>
  <si>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</si>
  <si>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</si>
  <si>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</si>
  <si>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</si>
  <si>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</si>
  <si>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</si>
  <si>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</si>
  <si>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</si>
  <si>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</si>
  <si>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</si>
  <si>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</si>
  <si>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</si>
  <si>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</si>
  <si>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</si>
  <si>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</si>
  <si>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</si>
  <si>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</si>
  <si>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</si>
  <si>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</si>
  <si>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</si>
  <si>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</si>
  <si>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</si>
  <si>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</si>
  <si>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</si>
  <si>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</si>
  <si>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</si>
  <si>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</si>
  <si>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</si>
  <si>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</si>
  <si>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</si>
  <si>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</si>
  <si>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</si>
  <si>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</si>
  <si>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</si>
  <si>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</si>
  <si>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</si>
  <si>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</si>
  <si>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</si>
  <si>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</si>
  <si>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</si>
  <si>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</si>
  <si>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</si>
  <si>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</si>
  <si>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</si>
  <si>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</si>
  <si>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</si>
  <si>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</si>
  <si>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</si>
  <si>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</si>
  <si>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</si>
  <si>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</si>
  <si>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</si>
  <si>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</si>
  <si>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</si>
  <si>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</si>
  <si>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</si>
  <si>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</si>
  <si>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</si>
  <si>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</si>
  <si>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</si>
  <si>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</si>
  <si>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</si>
  <si>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</si>
  <si>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</si>
  <si>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</si>
  <si>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</si>
  <si>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</si>
  <si>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</si>
  <si>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</si>
  <si>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</si>
  <si>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</si>
  <si>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</si>
  <si>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</si>
  <si>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</si>
  <si>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</si>
  <si>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</si>
  <si>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</si>
  <si>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</si>
  <si>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</si>
  <si>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</si>
  <si>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</si>
  <si>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</si>
  <si>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</si>
  <si>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</si>
  <si>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</si>
  <si>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</si>
  <si>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</si>
  <si>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</si>
  <si>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</si>
  <si>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</si>
  <si>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</si>
  <si>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</si>
  <si>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</si>
  <si>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</si>
  <si>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</si>
  <si>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</si>
  <si>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</si>
  <si>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</si>
  <si>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</si>
  <si>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</si>
  <si>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</si>
  <si>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</si>
  <si>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</si>
  <si>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</si>
  <si>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</si>
  <si>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</si>
  <si>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</si>
  <si>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</si>
  <si>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</si>
  <si>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</si>
  <si>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</si>
  <si>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</si>
  <si>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</si>
  <si>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</si>
  <si>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</si>
  <si>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</si>
  <si>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</si>
  <si>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</si>
  <si>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</si>
  <si>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</si>
  <si>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</si>
  <si>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</si>
  <si>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</si>
  <si>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</si>
  <si>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</si>
  <si>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</si>
  <si>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</si>
  <si>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</si>
  <si>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</si>
  <si>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</si>
  <si>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</si>
  <si>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</si>
  <si>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</si>
  <si>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</si>
  <si>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</si>
  <si>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</si>
  <si>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</si>
  <si>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</si>
  <si>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</si>
  <si>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</si>
  <si>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</si>
  <si>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</si>
  <si>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</si>
  <si>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</si>
  <si>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</si>
  <si>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</si>
  <si>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</si>
  <si>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</si>
  <si>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</si>
  <si>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</si>
  <si>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</si>
  <si>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</si>
  <si>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</si>
  <si>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</si>
  <si>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</si>
  <si>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</si>
  <si>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</si>
  <si>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</si>
  <si>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</si>
  <si>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</si>
  <si>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</si>
  <si>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</si>
  <si>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</si>
  <si>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</si>
  <si>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</si>
  <si>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</si>
  <si>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</si>
  <si>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</si>
  <si>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</si>
  <si>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</si>
  <si>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</si>
  <si>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</si>
  <si>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</si>
  <si>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</si>
  <si>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</si>
  <si>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</si>
  <si>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</si>
  <si>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</si>
  <si>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</si>
  <si>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</si>
  <si>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</si>
  <si>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</si>
  <si>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</si>
  <si>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</si>
  <si>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</si>
  <si>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</si>
  <si>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</si>
  <si>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</si>
  <si>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</si>
  <si>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</si>
  <si>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</si>
  <si>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</si>
  <si>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</si>
  <si>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</si>
  <si>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</si>
  <si>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</si>
  <si>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</si>
  <si>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</si>
  <si>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</si>
  <si>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</si>
  <si>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</si>
  <si>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</si>
  <si>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</si>
  <si>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</si>
  <si>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</si>
  <si>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</si>
  <si>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</si>
  <si>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</si>
  <si>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</si>
  <si>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</si>
  <si>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</si>
  <si>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</si>
  <si>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</si>
  <si>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</si>
  <si>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</si>
  <si>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</si>
  <si>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</si>
  <si>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</si>
  <si>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</si>
  <si>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</si>
  <si>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</si>
  <si>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</si>
  <si>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</si>
  <si>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</si>
  <si>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</si>
  <si>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</si>
  <si>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</si>
  <si>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</si>
  <si>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</si>
  <si>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</si>
  <si>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</si>
  <si>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</si>
  <si>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</si>
  <si>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</si>
  <si>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</si>
  <si>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</si>
  <si>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</si>
  <si>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</si>
  <si>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</si>
  <si>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</si>
  <si>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</si>
  <si>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</si>
  <si>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</si>
  <si>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</si>
  <si>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</si>
  <si>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</si>
  <si>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</si>
  <si>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</si>
  <si>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</si>
  <si>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</si>
  <si>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</si>
  <si>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</si>
  <si>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</si>
  <si>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</si>
  <si>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</si>
  <si>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</si>
  <si>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</si>
  <si>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</si>
  <si>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</si>
  <si>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</si>
  <si>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</si>
  <si>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</si>
  <si>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</si>
  <si>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</si>
  <si>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</si>
  <si>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</si>
  <si>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</si>
  <si>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</si>
  <si>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</si>
  <si>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</si>
  <si>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</si>
  <si>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</si>
  <si>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</si>
  <si>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</si>
  <si>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</si>
  <si>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</si>
  <si>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</si>
  <si>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</si>
  <si>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</si>
  <si>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</si>
  <si>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</si>
  <si>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</si>
  <si>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</si>
  <si>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</si>
  <si>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</si>
  <si>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</si>
  <si>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</si>
  <si>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</si>
  <si>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</si>
  <si>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</si>
  <si>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</si>
  <si>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</si>
  <si>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</si>
  <si>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</si>
  <si>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</si>
  <si>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</si>
  <si>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</si>
  <si>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</si>
  <si>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</si>
  <si>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</si>
  <si>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</si>
  <si>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</si>
  <si>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</si>
  <si>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</si>
  <si>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</si>
  <si>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</si>
  <si>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</si>
  <si>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</si>
  <si>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</si>
  <si>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</si>
  <si>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</si>
  <si>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</si>
  <si>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</si>
  <si>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</si>
  <si>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</si>
  <si>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</si>
  <si>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</si>
  <si>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</si>
  <si>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</si>
  <si>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</si>
  <si>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</si>
  <si>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</si>
  <si>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</si>
  <si>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</si>
  <si>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</si>
  <si>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</si>
  <si>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</si>
  <si>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</si>
  <si>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</si>
  <si>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</si>
  <si>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</si>
  <si>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</si>
  <si>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</si>
  <si>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</si>
  <si>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</si>
  <si>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</si>
  <si>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</si>
  <si>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</si>
  <si>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</si>
  <si>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</si>
  <si>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</si>
  <si>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</si>
  <si>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</si>
  <si>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</si>
  <si>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</si>
  <si>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</si>
  <si>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</si>
  <si>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</si>
  <si>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</si>
  <si>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</si>
  <si>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</si>
  <si>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</si>
  <si>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</si>
  <si>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</si>
  <si>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</si>
  <si>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</si>
  <si>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</si>
  <si>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</si>
  <si>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</si>
  <si>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</si>
  <si>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</si>
  <si>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</si>
  <si>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</si>
  <si>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</si>
  <si>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</si>
  <si>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</si>
  <si>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</si>
  <si>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</si>
  <si>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</si>
  <si>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</si>
  <si>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</si>
  <si>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</si>
  <si>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</si>
  <si>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</si>
  <si>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</si>
  <si>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</si>
  <si>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</si>
  <si>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</si>
  <si>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</si>
  <si>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</si>
  <si>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</si>
  <si>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</si>
  <si>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</si>
  <si>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</si>
  <si>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</si>
  <si>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</si>
  <si>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</si>
  <si>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</si>
  <si>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</si>
  <si>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</si>
  <si>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</si>
  <si>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</si>
  <si>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</si>
  <si>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</si>
  <si>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</si>
  <si>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</si>
  <si>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</si>
  <si>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</si>
  <si>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</si>
  <si>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</si>
  <si>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</si>
  <si>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</si>
  <si>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</si>
  <si>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</si>
  <si>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</si>
  <si>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</si>
  <si>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</si>
  <si>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</si>
  <si>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</si>
  <si>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</si>
  <si>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</si>
  <si>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</si>
  <si>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</si>
  <si>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</si>
  <si>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</si>
  <si>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</si>
  <si>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</si>
  <si>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</si>
  <si>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</si>
  <si>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</si>
  <si>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</si>
  <si>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</si>
  <si>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</si>
  <si>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</si>
  <si>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</si>
  <si>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</si>
  <si>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</si>
  <si>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</si>
  <si>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</si>
  <si>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</si>
  <si>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</si>
  <si>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</si>
  <si>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</si>
  <si>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</si>
  <si>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</si>
  <si>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</si>
  <si>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</si>
  <si>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</si>
  <si>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</si>
  <si>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</si>
  <si>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</si>
  <si>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</si>
  <si>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</si>
  <si>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</si>
  <si>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</si>
  <si>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</si>
  <si>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</si>
  <si>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</si>
  <si>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</si>
  <si>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</si>
  <si>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</si>
  <si>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</si>
  <si>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</si>
  <si>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</si>
  <si>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</si>
  <si>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</si>
  <si>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</si>
  <si>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</si>
  <si>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</si>
  <si>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</si>
  <si>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</si>
  <si>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</si>
  <si>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</si>
  <si>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</si>
  <si>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</si>
  <si>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</si>
  <si>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</si>
  <si>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</si>
  <si>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</si>
  <si>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</si>
  <si>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</si>
  <si>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</si>
  <si>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</si>
  <si>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</si>
  <si>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</si>
  <si>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</si>
  <si>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</si>
  <si>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</si>
  <si>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</si>
  <si>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</si>
  <si>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</si>
  <si>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</si>
  <si>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</si>
  <si>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</si>
  <si>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</si>
  <si>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</si>
  <si>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</si>
  <si>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</si>
  <si>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</si>
  <si>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</si>
  <si>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</si>
  <si>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</si>
  <si>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</si>
  <si>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</si>
  <si>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</si>
  <si>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</si>
  <si>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</si>
  <si>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</si>
  <si>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</si>
  <si>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</si>
  <si>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</si>
  <si>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</si>
  <si>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</si>
  <si>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</si>
  <si>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</si>
  <si>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</si>
  <si>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</si>
  <si>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</si>
  <si>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</si>
  <si>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</si>
  <si>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</si>
  <si>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</si>
  <si>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</si>
  <si>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</si>
  <si>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</si>
  <si>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</si>
  <si>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</si>
  <si>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</si>
  <si>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</si>
  <si>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</si>
  <si>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</si>
  <si>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</si>
  <si>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</si>
  <si>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</si>
  <si>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</si>
  <si>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</si>
  <si>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</si>
  <si>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</si>
  <si>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</si>
  <si>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</si>
  <si>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</si>
  <si>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</si>
  <si>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</si>
  <si>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</si>
  <si>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</si>
  <si>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</si>
  <si>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</si>
  <si>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</si>
  <si>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</si>
  <si>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</si>
  <si>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</si>
  <si>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</si>
  <si>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</si>
  <si>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</si>
  <si>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</si>
  <si>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</si>
  <si>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</si>
  <si>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</si>
  <si>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</si>
  <si>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</si>
  <si>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</si>
  <si>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</si>
  <si>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</si>
  <si>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</si>
  <si>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</si>
  <si>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</si>
  <si>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</si>
  <si>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</si>
  <si>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</si>
  <si>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</si>
  <si>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</si>
  <si>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</si>
  <si>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</si>
  <si>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</si>
  <si>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</si>
  <si>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</si>
  <si>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</si>
  <si>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</si>
  <si>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</si>
  <si>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</si>
  <si>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</si>
  <si>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</si>
  <si>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</si>
  <si>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</si>
  <si>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</si>
  <si>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</si>
  <si>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</si>
  <si>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</si>
  <si>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</si>
  <si>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</si>
  <si>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</si>
  <si>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</si>
  <si>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</si>
  <si>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</si>
  <si>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</si>
  <si>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</si>
  <si>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</si>
  <si>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</si>
  <si>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</si>
  <si>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</si>
  <si>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</si>
  <si>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</si>
  <si>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</si>
  <si>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</si>
  <si>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</si>
  <si>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</si>
  <si>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</si>
  <si>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</si>
  <si>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</si>
  <si>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</si>
  <si>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</si>
  <si>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</si>
  <si>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</si>
  <si>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</si>
  <si>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</si>
  <si>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</si>
  <si>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</si>
  <si>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</si>
  <si>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</si>
  <si>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</si>
  <si>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</si>
  <si>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</si>
  <si>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</si>
  <si>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</si>
  <si>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</si>
  <si>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</si>
  <si>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</si>
  <si>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</si>
  <si>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</si>
  <si>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</si>
  <si>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</si>
  <si>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</si>
  <si>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</si>
  <si>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</si>
  <si>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</si>
  <si>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</si>
  <si>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</si>
  <si>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</si>
  <si>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</si>
  <si>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</si>
  <si>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</si>
  <si>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</si>
  <si>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</si>
  <si>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</si>
  <si>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</si>
  <si>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</si>
  <si>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</si>
  <si>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</si>
  <si>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</si>
  <si>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</si>
  <si>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</si>
  <si>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</si>
  <si>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</si>
  <si>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</si>
  <si>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</si>
  <si>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</si>
  <si>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</si>
  <si>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</si>
  <si>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</si>
  <si>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</si>
  <si>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</si>
  <si>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</si>
  <si>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</si>
  <si>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</si>
  <si>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</si>
  <si>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</si>
  <si>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</si>
  <si>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</si>
  <si>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</si>
  <si>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</si>
  <si>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</si>
  <si>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</si>
  <si>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</si>
  <si>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</si>
  <si>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</si>
  <si>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</si>
  <si>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</si>
  <si>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</si>
  <si>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</si>
  <si>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</si>
  <si>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</si>
  <si>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</si>
  <si>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</si>
  <si>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</si>
  <si>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</si>
  <si>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</si>
  <si>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</si>
  <si>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</si>
  <si>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</si>
  <si>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</si>
  <si>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</si>
  <si>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</si>
  <si>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</si>
  <si>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</si>
  <si>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</si>
  <si>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</si>
  <si>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</si>
  <si>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</si>
  <si>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</si>
  <si>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</si>
  <si>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</si>
  <si>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</si>
  <si>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</si>
  <si>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</si>
  <si>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</si>
  <si>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</si>
  <si>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</si>
  <si>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</si>
  <si>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</si>
  <si>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</si>
  <si>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</si>
  <si>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</si>
  <si>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</si>
  <si>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</si>
  <si>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</si>
  <si>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</si>
  <si>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</si>
  <si>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</si>
  <si>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</si>
  <si>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</si>
  <si>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</si>
  <si>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</si>
  <si>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</si>
  <si>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</si>
  <si>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</si>
  <si>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</si>
  <si>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</si>
  <si>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</si>
  <si>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</si>
  <si>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</si>
  <si>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</si>
  <si>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</si>
  <si>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</si>
  <si>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</si>
  <si>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</si>
  <si>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</si>
  <si>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</si>
  <si>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</si>
  <si>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</si>
  <si>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</si>
  <si>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</si>
  <si>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</si>
  <si>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</si>
  <si>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</si>
  <si>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</si>
  <si>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</si>
  <si>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</si>
  <si>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</si>
  <si>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</si>
  <si>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</si>
  <si>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</si>
  <si>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</si>
  <si>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</si>
  <si>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</si>
  <si>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</si>
  <si>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</si>
  <si>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</si>
  <si>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</si>
  <si>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</si>
  <si>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</si>
  <si>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</si>
  <si>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</si>
  <si>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</si>
  <si>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</si>
  <si>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</si>
  <si>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</si>
  <si>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</si>
  <si>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</si>
  <si>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</si>
  <si>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</si>
  <si>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</si>
  <si>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</si>
  <si>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</si>
  <si>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</si>
  <si>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</si>
  <si>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</si>
  <si>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</si>
  <si>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</si>
  <si>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</si>
  <si>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</si>
  <si>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</si>
  <si>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</si>
  <si>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</si>
  <si>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</si>
  <si>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</si>
  <si>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</si>
  <si>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</si>
  <si>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</si>
  <si>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</si>
  <si>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</si>
  <si>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</si>
  <si>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</si>
  <si>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</si>
  <si>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</si>
  <si>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</si>
  <si>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</si>
  <si>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</si>
  <si>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</si>
  <si>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</si>
  <si>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</si>
  <si>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</si>
  <si>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</si>
  <si>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</si>
  <si>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</si>
  <si>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</si>
  <si>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</si>
  <si>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</si>
  <si>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</si>
  <si>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</si>
  <si>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</si>
  <si>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</si>
  <si>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</si>
  <si>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</si>
  <si>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</si>
  <si>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</si>
  <si>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</si>
  <si>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</si>
  <si>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</si>
  <si>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</si>
  <si>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</si>
  <si>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</si>
  <si>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</si>
  <si>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</si>
  <si>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</si>
  <si>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</si>
  <si>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</si>
  <si>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</si>
  <si>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</si>
  <si>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</si>
  <si>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</si>
  <si>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</si>
  <si>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</si>
  <si>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</si>
  <si>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</si>
  <si>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</si>
  <si>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</si>
  <si>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</si>
  <si>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</si>
  <si>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</si>
  <si>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</si>
  <si>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</si>
  <si>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</si>
  <si>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</si>
  <si>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</si>
  <si>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</si>
  <si>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</si>
  <si>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</si>
  <si>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</si>
  <si>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</si>
  <si>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</si>
  <si>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</si>
  <si>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</si>
  <si>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</si>
  <si>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</si>
  <si>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</si>
  <si>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</si>
  <si>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</si>
  <si>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</si>
  <si>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</si>
  <si>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</si>
  <si>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</si>
  <si>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</si>
  <si>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</si>
  <si>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</si>
  <si>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</si>
  <si>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</si>
  <si>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</si>
  <si>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</si>
  <si>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</si>
  <si>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</si>
  <si>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</si>
  <si>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</si>
  <si>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</si>
  <si>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</si>
  <si>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</si>
  <si>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</si>
  <si>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</si>
  <si>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</si>
  <si>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</si>
  <si>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</si>
  <si>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</si>
  <si>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</si>
  <si>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</si>
  <si>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</si>
  <si>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</si>
  <si>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</si>
  <si>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</si>
  <si>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</si>
  <si>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</si>
  <si>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</si>
  <si>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</si>
  <si>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</si>
  <si>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</si>
  <si>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</si>
  <si>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</si>
  <si>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</si>
  <si>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</si>
  <si>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</si>
  <si>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</si>
  <si>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</si>
  <si>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</si>
  <si>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</si>
  <si>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</si>
  <si>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</si>
  <si>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</si>
  <si>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</si>
  <si>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</si>
  <si>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</si>
  <si>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</si>
  <si>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</si>
  <si>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</si>
  <si>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</si>
  <si>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</si>
  <si>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</si>
  <si>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</si>
  <si>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</si>
  <si>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</si>
  <si>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</si>
  <si>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</si>
  <si>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</si>
  <si>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</si>
  <si>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</si>
  <si>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</si>
  <si>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</si>
  <si>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</si>
  <si>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</si>
  <si>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</si>
  <si>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</si>
  <si>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</si>
  <si>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</si>
  <si>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</si>
  <si>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</si>
  <si>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</si>
  <si>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</si>
  <si>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</si>
  <si>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</si>
  <si>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</si>
  <si>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</si>
  <si>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</si>
  <si>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</si>
  <si>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</si>
  <si>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</si>
  <si>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</si>
  <si>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</si>
  <si>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</si>
  <si>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</si>
  <si>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</si>
  <si>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</si>
  <si>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</si>
  <si>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</si>
  <si>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</si>
  <si>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</si>
  <si>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</si>
  <si>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</si>
  <si>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</si>
  <si>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</si>
  <si>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</si>
  <si>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</si>
  <si>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</si>
  <si>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</si>
  <si>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</si>
  <si>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</si>
  <si>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</si>
  <si>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</si>
  <si>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</si>
  <si>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</si>
  <si>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</si>
  <si>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</si>
  <si>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</si>
  <si>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</si>
  <si>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</si>
  <si>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</si>
  <si>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</si>
  <si>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</si>
  <si>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</si>
  <si>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</si>
  <si>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</si>
  <si>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</si>
  <si>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</si>
  <si>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</si>
  <si>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</si>
  <si>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</si>
  <si>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</si>
  <si>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</si>
  <si>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</si>
  <si>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</si>
  <si>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</si>
  <si>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</si>
  <si>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</si>
  <si>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</si>
  <si>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</si>
  <si>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</si>
  <si>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</si>
  <si>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</si>
  <si>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</si>
  <si>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</si>
  <si>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</si>
  <si>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</si>
  <si>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</si>
  <si>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</si>
  <si>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</si>
  <si>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</si>
  <si>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</si>
  <si>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</si>
  <si>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</si>
  <si>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</si>
  <si>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</si>
  <si>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</si>
  <si>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</si>
  <si>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</si>
  <si>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</si>
  <si>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</si>
  <si>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</si>
  <si>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</si>
  <si>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</si>
  <si>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</si>
  <si>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</si>
  <si>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</si>
  <si>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</si>
  <si>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</si>
  <si>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</si>
  <si>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</si>
  <si>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</si>
  <si>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</si>
  <si>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</si>
  <si>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</si>
  <si>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</si>
  <si>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</si>
  <si>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</si>
  <si>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</si>
  <si>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</si>
  <si>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</si>
  <si>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</si>
  <si>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</si>
  <si>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</si>
  <si>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</si>
  <si>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</si>
  <si>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</si>
  <si>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</si>
  <si>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</si>
  <si>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</si>
  <si>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</si>
  <si>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</si>
  <si>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</si>
  <si>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</si>
  <si>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</si>
  <si>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</si>
  <si>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</si>
  <si>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</si>
  <si>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</si>
  <si>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</si>
  <si>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</si>
  <si>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</si>
  <si>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</si>
  <si>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</si>
  <si>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</si>
  <si>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</si>
  <si>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</si>
  <si>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</si>
  <si>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</si>
  <si>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</si>
  <si>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</si>
  <si>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</si>
  <si>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</si>
  <si>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</si>
  <si>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</si>
  <si>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</si>
  <si>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</si>
  <si>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</si>
  <si>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</si>
  <si>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</si>
  <si>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</si>
  <si>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</si>
  <si>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</si>
  <si>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</si>
  <si>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</si>
  <si>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</si>
  <si>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</si>
  <si>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</si>
  <si>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</si>
  <si>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</si>
  <si>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</si>
  <si>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</si>
  <si>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</si>
  <si>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</si>
  <si>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</si>
  <si>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</si>
  <si>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</si>
  <si>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</si>
  <si>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</si>
  <si>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</si>
  <si>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</si>
  <si>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</si>
  <si>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</si>
  <si>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</si>
  <si>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</si>
  <si>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</si>
  <si>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</si>
  <si>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</si>
  <si>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</si>
  <si>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</si>
  <si>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</si>
  <si>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</si>
  <si>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</si>
  <si>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</si>
  <si>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</si>
  <si>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</si>
  <si>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</si>
  <si>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</si>
  <si>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</si>
  <si>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</si>
  <si>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</si>
  <si>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</si>
  <si>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</si>
  <si>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</si>
  <si>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</si>
  <si>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</si>
  <si>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</si>
  <si>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</si>
  <si>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</si>
  <si>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</si>
  <si>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</si>
  <si>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</si>
  <si>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</si>
  <si>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</si>
  <si>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</si>
  <si>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</si>
  <si>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</si>
  <si>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</si>
  <si>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</si>
  <si>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</si>
  <si>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</si>
  <si>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</si>
  <si>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</si>
  <si>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</si>
  <si>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</si>
  <si>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</si>
  <si>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</si>
  <si>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</si>
  <si>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</si>
  <si>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</si>
  <si>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</si>
  <si>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</si>
  <si>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</si>
  <si>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</si>
  <si>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</si>
  <si>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</si>
  <si>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</si>
  <si>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</si>
  <si>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</si>
  <si>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</si>
  <si>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</si>
  <si>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</si>
  <si>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</si>
  <si>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</si>
  <si>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</si>
  <si>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</si>
  <si>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</si>
  <si>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</si>
  <si>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</si>
  <si>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</si>
  <si>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</si>
  <si>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</si>
  <si>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</si>
  <si>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</si>
  <si>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</si>
  <si>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</si>
  <si>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</si>
  <si>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</si>
  <si>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</si>
  <si>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</si>
  <si>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</si>
  <si>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</si>
  <si>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</si>
  <si>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</si>
  <si>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</si>
  <si>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</si>
  <si>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</si>
  <si>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</si>
  <si>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</si>
  <si>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</si>
  <si>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</si>
  <si>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</si>
  <si>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</si>
  <si>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</si>
  <si>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</si>
  <si>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</si>
  <si>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</si>
  <si>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</si>
  <si>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</si>
  <si>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</si>
  <si>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</si>
  <si>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</si>
  <si>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</si>
  <si>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</si>
  <si>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</si>
  <si>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</si>
  <si>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</si>
  <si>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</si>
  <si>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</si>
  <si>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</si>
  <si>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</si>
  <si>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</si>
  <si>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</si>
  <si>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</si>
  <si>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</si>
  <si>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</si>
  <si>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</si>
  <si>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</si>
  <si>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</si>
  <si>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</si>
  <si>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</si>
  <si>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</si>
  <si>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</si>
  <si>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</si>
  <si>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</si>
  <si>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</si>
  <si>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</si>
  <si>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</si>
  <si>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</si>
  <si>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</si>
  <si>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</si>
  <si>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</si>
  <si>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</si>
  <si>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</si>
  <si>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</si>
  <si>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</si>
  <si>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</si>
  <si>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</si>
  <si>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</si>
  <si>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</si>
  <si>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</si>
  <si>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</si>
  <si>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</si>
  <si>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</si>
  <si>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</si>
  <si>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</si>
  <si>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</si>
  <si>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</si>
  <si>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</si>
  <si>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</si>
  <si>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</si>
  <si>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</si>
  <si>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</si>
  <si>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</si>
  <si>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</si>
  <si>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</si>
  <si>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</si>
  <si>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</si>
  <si>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</si>
  <si>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</si>
  <si>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</si>
  <si>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</si>
  <si>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</si>
  <si>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</si>
  <si>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</si>
  <si>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</si>
  <si>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</si>
  <si>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</si>
  <si>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</si>
  <si>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</si>
  <si>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</si>
  <si>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</si>
  <si>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</si>
  <si>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</si>
  <si>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</si>
  <si>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</si>
  <si>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</si>
  <si>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</si>
  <si>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</si>
  <si>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</si>
  <si>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</si>
  <si>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</si>
  <si>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</si>
  <si>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</si>
  <si>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</si>
  <si>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</si>
  <si>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</si>
  <si>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</si>
  <si>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</si>
  <si>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</si>
  <si>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</si>
  <si>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</si>
  <si>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</si>
  <si>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</si>
  <si>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</si>
  <si>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</si>
  <si>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</si>
  <si>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</si>
  <si>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</si>
  <si>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</si>
  <si>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</si>
  <si>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</si>
  <si>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</si>
  <si>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</si>
  <si>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</si>
  <si>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</si>
  <si>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</si>
  <si>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</si>
  <si>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</si>
  <si>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</si>
  <si>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</si>
  <si>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</si>
  <si>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</si>
  <si>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</si>
  <si>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</si>
  <si>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</si>
  <si>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</si>
  <si>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</si>
  <si>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</si>
  <si>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</si>
  <si>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</si>
  <si>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</si>
  <si>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</si>
  <si>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</si>
  <si>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</si>
  <si>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</si>
  <si>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</si>
  <si>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</si>
  <si>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</si>
  <si>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</si>
  <si>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</si>
  <si>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</si>
  <si>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</si>
  <si>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</si>
  <si>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</si>
  <si>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</si>
  <si>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</si>
  <si>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</si>
  <si>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</si>
  <si>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</si>
  <si>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</si>
  <si>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</si>
  <si>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</si>
  <si>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</si>
  <si>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</si>
  <si>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</si>
  <si>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</si>
  <si>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</si>
  <si>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</si>
  <si>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</si>
  <si>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</si>
  <si>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</si>
  <si>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</si>
  <si>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</si>
  <si>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</si>
  <si>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</si>
  <si>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</si>
  <si>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</si>
  <si>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</si>
  <si>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</si>
  <si>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</si>
  <si>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</si>
  <si>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</si>
  <si>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</si>
  <si>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</si>
  <si>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</si>
  <si>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</si>
  <si>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</si>
  <si>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</si>
  <si>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</si>
  <si>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</si>
  <si>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</si>
  <si>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</si>
  <si>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</si>
  <si>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</si>
  <si>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</si>
  <si>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</si>
  <si>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</si>
  <si>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</si>
  <si>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</si>
  <si>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</si>
  <si>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</si>
  <si>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</si>
  <si>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</si>
  <si>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</si>
  <si>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</si>
  <si>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</si>
  <si>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</si>
  <si>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</si>
  <si>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</si>
  <si>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</si>
  <si>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</si>
  <si>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</si>
  <si>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</si>
  <si>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</si>
  <si>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</si>
  <si>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</si>
  <si>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</si>
  <si>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</si>
  <si>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</si>
  <si>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</si>
  <si>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</si>
  <si>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</si>
  <si>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</si>
  <si>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</si>
  <si>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</si>
  <si>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</si>
  <si>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</si>
  <si>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</si>
  <si>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</si>
  <si>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</si>
  <si>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</si>
  <si>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</si>
  <si>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</si>
  <si>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</si>
  <si>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</si>
  <si>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</si>
  <si>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</si>
  <si>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</si>
  <si>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</si>
  <si>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</si>
  <si>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</si>
  <si>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</si>
  <si>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</si>
  <si>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</si>
  <si>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</si>
  <si>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</si>
  <si>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</si>
  <si>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</si>
  <si>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</si>
  <si>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</si>
  <si>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</si>
  <si>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</si>
  <si>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</si>
  <si>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</si>
  <si>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</si>
  <si>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</si>
  <si>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</si>
  <si>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</si>
  <si>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</si>
  <si>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</si>
  <si>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</si>
  <si>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</si>
  <si>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</si>
  <si>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</si>
  <si>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</si>
  <si>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</si>
  <si>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</si>
  <si>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</si>
  <si>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</si>
  <si>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</si>
  <si>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</si>
  <si>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</si>
  <si>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</si>
  <si>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</si>
  <si>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</si>
  <si>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</si>
  <si>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</si>
  <si>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</si>
  <si>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</si>
  <si>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</si>
  <si>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</si>
  <si>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</si>
  <si>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</si>
  <si>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</si>
  <si>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</si>
  <si>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</si>
  <si>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</si>
  <si>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</si>
  <si>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</si>
  <si>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</si>
  <si>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</si>
  <si>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</si>
  <si>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</si>
  <si>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</si>
  <si>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</si>
  <si>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</si>
  <si>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</si>
  <si>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</si>
  <si>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</si>
  <si>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</si>
  <si>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</si>
  <si>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</si>
  <si>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</si>
  <si>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</si>
  <si>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</si>
  <si>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</si>
  <si>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</si>
  <si>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</si>
  <si>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</si>
  <si>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</si>
  <si>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</si>
  <si>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</si>
  <si>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</si>
  <si>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</si>
  <si>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</si>
  <si>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</si>
  <si>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</si>
  <si>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</si>
  <si>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</si>
  <si>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</si>
  <si>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</si>
  <si>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</si>
  <si>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</si>
  <si>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</si>
  <si>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</si>
  <si>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</si>
  <si>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</si>
  <si>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</si>
  <si>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</si>
  <si>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</si>
  <si>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</si>
  <si>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</si>
  <si>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</si>
  <si>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</si>
  <si>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</si>
  <si>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</si>
  <si>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</si>
  <si>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</si>
  <si>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</si>
  <si>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</si>
  <si>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</si>
  <si>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</si>
  <si>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</si>
  <si>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</si>
  <si>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</si>
  <si>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</si>
  <si>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</si>
  <si>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</si>
  <si>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</si>
  <si>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</si>
  <si>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</si>
  <si>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</si>
  <si>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</si>
  <si>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</si>
  <si>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</si>
  <si>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</si>
  <si>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</si>
  <si>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</si>
  <si>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</si>
  <si>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</si>
  <si>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</si>
  <si>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</si>
  <si>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</si>
  <si>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</si>
  <si>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</si>
  <si>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</si>
  <si>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</si>
  <si>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</si>
  <si>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</si>
  <si>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</si>
  <si>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</si>
  <si>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</si>
  <si>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</si>
  <si>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</si>
  <si>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</si>
  <si>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</si>
  <si>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</si>
  <si>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</si>
  <si>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</si>
  <si>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</si>
  <si>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</si>
  <si>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</si>
  <si>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</si>
  <si>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</si>
  <si>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</si>
  <si>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</si>
  <si>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</si>
  <si>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</si>
  <si>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</si>
  <si>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</si>
  <si>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</si>
  <si>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</si>
  <si>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</si>
  <si>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</si>
  <si>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</si>
  <si>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</si>
  <si>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</si>
  <si>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</si>
  <si>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</si>
  <si>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</si>
  <si>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</si>
  <si>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</si>
  <si>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</si>
  <si>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</si>
  <si>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</si>
  <si>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</si>
  <si>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</si>
  <si>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</si>
  <si>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</si>
  <si>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</si>
  <si>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</si>
  <si>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</si>
  <si>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</si>
  <si>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</si>
  <si>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</si>
  <si>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</si>
  <si>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</si>
  <si>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</si>
  <si>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</si>
  <si>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</si>
  <si>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</si>
  <si>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</si>
  <si>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</si>
  <si>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</si>
  <si>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</si>
  <si>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</si>
  <si>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</si>
  <si>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</si>
  <si>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</si>
  <si>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</si>
  <si>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</si>
  <si>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</si>
  <si>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</si>
  <si>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</si>
  <si>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</si>
  <si>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</si>
  <si>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</si>
  <si>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</si>
  <si>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</si>
  <si>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</si>
  <si>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</si>
  <si>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</si>
  <si>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</si>
  <si>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</si>
  <si>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</si>
  <si>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</si>
  <si>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</si>
  <si>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</si>
  <si>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</si>
  <si>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</si>
  <si>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</si>
  <si>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</si>
  <si>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</si>
  <si>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</si>
  <si>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</si>
  <si>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</si>
  <si>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</si>
  <si>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</si>
  <si>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</si>
  <si>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</si>
  <si>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</si>
  <si>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</si>
  <si>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</si>
  <si>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</si>
  <si>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</si>
  <si>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</si>
  <si>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</si>
  <si>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</si>
  <si>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</si>
  <si>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</si>
  <si>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</si>
  <si>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</si>
  <si>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</si>
  <si>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</si>
  <si>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</si>
  <si>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</si>
  <si>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</si>
  <si>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</si>
  <si>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</si>
  <si>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</si>
  <si>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</si>
  <si>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</si>
  <si>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</si>
  <si>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</si>
  <si>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</si>
  <si>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</si>
  <si>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</si>
  <si>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</si>
  <si>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</si>
  <si>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</si>
  <si>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</si>
  <si>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</si>
  <si>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</si>
  <si>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</si>
  <si>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</si>
  <si>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</si>
  <si>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</si>
  <si>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</si>
  <si>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</si>
  <si>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</si>
  <si>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</si>
  <si>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</si>
  <si>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</si>
  <si>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</si>
  <si>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</si>
  <si>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</si>
  <si>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</si>
  <si>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</si>
  <si>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</si>
  <si>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</si>
  <si>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</si>
  <si>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</si>
  <si>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</si>
  <si>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</si>
  <si>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</si>
  <si>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</si>
  <si>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</si>
  <si>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</si>
  <si>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</si>
  <si>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</si>
  <si>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</si>
  <si>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</si>
  <si>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</si>
  <si>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</si>
  <si>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</si>
  <si>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</si>
  <si>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</si>
  <si>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</si>
  <si>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</si>
  <si>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</si>
  <si>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</si>
  <si>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</si>
  <si>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</si>
  <si>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</si>
  <si>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</si>
  <si>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</si>
  <si>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</si>
  <si>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</si>
  <si>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</si>
  <si>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</si>
  <si>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</si>
  <si>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</si>
  <si>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</si>
  <si>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</si>
  <si>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</si>
  <si>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</si>
  <si>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</si>
  <si>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</si>
  <si>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</si>
  <si>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</si>
  <si>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</si>
  <si>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</si>
  <si>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</si>
  <si>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</si>
  <si>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</si>
  <si>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</si>
  <si>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</si>
  <si>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</si>
  <si>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</si>
  <si>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</si>
  <si>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</si>
  <si>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</si>
  <si>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</si>
  <si>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</si>
  <si>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</si>
  <si>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</si>
  <si>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</si>
  <si>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</si>
  <si>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</si>
  <si>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</si>
  <si>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</si>
  <si>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</si>
  <si>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</si>
  <si>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</si>
  <si>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</si>
  <si>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</si>
  <si>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</si>
  <si>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</si>
  <si>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</si>
  <si>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</si>
  <si>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</si>
  <si>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</si>
  <si>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</si>
  <si>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</si>
  <si>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</si>
  <si>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</si>
  <si>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</si>
  <si>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</si>
  <si>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</si>
  <si>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</si>
  <si>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</si>
  <si>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</si>
  <si>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</si>
  <si>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</si>
  <si>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</si>
  <si>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</si>
  <si>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</si>
  <si>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</si>
  <si>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</si>
  <si>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</si>
  <si>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</si>
  <si>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</si>
  <si>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</si>
  <si>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</si>
  <si>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</si>
  <si>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</si>
  <si>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</si>
  <si>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</si>
  <si>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</si>
  <si>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</si>
  <si>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</si>
  <si>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</si>
  <si>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</si>
  <si>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</si>
  <si>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</si>
  <si>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</si>
  <si>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</si>
  <si>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</si>
  <si>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</si>
  <si>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</si>
  <si>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</si>
  <si>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</si>
  <si>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</si>
  <si>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</si>
  <si>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</si>
  <si>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</si>
  <si>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</si>
  <si>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</si>
  <si>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</si>
  <si>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</si>
  <si>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</si>
  <si>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</si>
  <si>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</si>
  <si>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</si>
  <si>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</si>
  <si>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</si>
  <si>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</si>
  <si>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</si>
  <si>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</si>
  <si>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</si>
  <si>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</si>
  <si>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</si>
  <si>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</si>
  <si>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</si>
  <si>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</si>
  <si>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</si>
  <si>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</si>
  <si>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</si>
  <si>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</si>
  <si>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</si>
  <si>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</si>
  <si>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</si>
  <si>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</si>
  <si>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</si>
  <si>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</si>
  <si>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</si>
  <si>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</si>
  <si>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</si>
  <si>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</si>
  <si>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</si>
  <si>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</si>
  <si>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</si>
  <si>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</si>
  <si>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</si>
  <si>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</si>
  <si>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</si>
  <si>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</si>
  <si>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</si>
  <si>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</si>
  <si>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</si>
  <si>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</si>
  <si>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</si>
  <si>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</si>
  <si>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</si>
  <si>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</si>
  <si>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</si>
  <si>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</si>
  <si>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</si>
  <si>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</si>
  <si>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</si>
  <si>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</si>
  <si>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</si>
  <si>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</si>
  <si>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</si>
  <si>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</si>
  <si>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</si>
  <si>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</si>
  <si>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</si>
  <si>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</si>
  <si>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</si>
  <si>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</si>
  <si>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</si>
  <si>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</si>
  <si>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</si>
  <si>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</si>
  <si>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</si>
  <si>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</si>
  <si>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</si>
  <si>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</si>
  <si>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</si>
  <si>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</si>
  <si>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</si>
  <si>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</si>
  <si>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</si>
  <si>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</si>
  <si>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</si>
  <si>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</si>
  <si>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</si>
  <si>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</si>
  <si>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</si>
  <si>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</si>
  <si>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</si>
  <si>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</si>
  <si>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</si>
  <si>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</si>
  <si>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</si>
  <si>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</si>
  <si>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</si>
  <si>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</si>
  <si>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</si>
  <si>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</si>
  <si>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</si>
  <si>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</si>
  <si>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</si>
  <si>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</si>
  <si>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</si>
  <si>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</si>
  <si>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</si>
  <si>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</si>
  <si>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</si>
  <si>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</si>
  <si>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</si>
  <si>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</si>
  <si>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</si>
  <si>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</si>
  <si>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</si>
  <si>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</si>
  <si>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</si>
  <si>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</si>
  <si>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</si>
  <si>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</si>
  <si>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</si>
  <si>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</si>
  <si>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</si>
  <si>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</si>
  <si>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</si>
  <si>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</si>
  <si>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</si>
  <si>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</si>
  <si>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</si>
  <si>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</si>
  <si>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</si>
  <si>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</si>
  <si>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</si>
  <si>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</si>
  <si>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</si>
  <si>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</si>
  <si>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</si>
  <si>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</si>
  <si>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</si>
  <si>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</si>
  <si>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</si>
  <si>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</si>
  <si>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</si>
  <si>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</si>
  <si>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</si>
  <si>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</si>
  <si>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</si>
  <si>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</si>
  <si>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</si>
  <si>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</si>
  <si>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</si>
  <si>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</si>
  <si>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</si>
  <si>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</si>
  <si>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</si>
  <si>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</si>
  <si>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</si>
  <si>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</si>
  <si>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</si>
  <si>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</si>
  <si>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</si>
  <si>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</si>
  <si>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</si>
  <si>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</si>
  <si>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</si>
  <si>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</si>
  <si>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</si>
  <si>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</si>
  <si>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</si>
  <si>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</si>
  <si>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</si>
  <si>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</si>
  <si>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</si>
  <si>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</si>
  <si>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</si>
  <si>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</si>
  <si>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</si>
  <si>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</si>
  <si>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</si>
  <si>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</si>
  <si>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</si>
  <si>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</si>
  <si>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</si>
  <si>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</si>
  <si>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</si>
  <si>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</si>
  <si>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</si>
  <si>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</si>
  <si>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</si>
  <si>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</si>
  <si>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</si>
  <si>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</si>
  <si>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</si>
  <si>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</si>
  <si>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</si>
  <si>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</si>
  <si>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</si>
  <si>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</si>
  <si>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</si>
  <si>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</si>
  <si>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</si>
  <si>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</si>
  <si>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</si>
  <si>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</si>
  <si>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</si>
  <si>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</si>
  <si>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</si>
  <si>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</si>
  <si>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</si>
  <si>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</si>
  <si>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</si>
  <si>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</si>
  <si>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</si>
  <si>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</si>
  <si>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</si>
  <si>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</si>
  <si>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</si>
  <si>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</si>
  <si>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</si>
  <si>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</si>
  <si>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</si>
  <si>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</si>
  <si>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</si>
  <si>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</si>
  <si>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</si>
  <si>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</si>
  <si>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</si>
  <si>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</si>
  <si>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</si>
  <si>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</si>
  <si>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</si>
  <si>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</si>
  <si>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</si>
  <si>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</si>
  <si>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</si>
  <si>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</si>
  <si>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</si>
  <si>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</si>
  <si>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</si>
  <si>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</si>
  <si>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</si>
  <si>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</si>
  <si>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</si>
  <si>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</si>
  <si>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</si>
  <si>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</si>
  <si>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</si>
  <si>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</si>
  <si>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</si>
  <si>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</si>
  <si>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</si>
  <si>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</si>
  <si>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</si>
  <si>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</si>
  <si>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</si>
  <si>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</si>
  <si>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</si>
  <si>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</si>
  <si>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</si>
  <si>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</si>
  <si>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</si>
  <si>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</si>
  <si>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</si>
  <si>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</si>
  <si>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</si>
  <si>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</si>
  <si>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</si>
  <si>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</si>
  <si>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</si>
  <si>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</si>
  <si>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</si>
  <si>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</si>
  <si>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</si>
  <si>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</si>
  <si>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</si>
  <si>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</si>
  <si>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</si>
  <si>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</si>
  <si>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</si>
  <si>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</si>
  <si>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</si>
  <si>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</si>
  <si>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</si>
  <si>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</si>
  <si>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</si>
  <si>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</si>
  <si>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</si>
  <si>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</si>
  <si>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</si>
  <si>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</si>
  <si>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</si>
  <si>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</si>
  <si>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</si>
  <si>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</si>
  <si>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</si>
  <si>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</si>
  <si>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</si>
  <si>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</si>
  <si>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</si>
  <si>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</si>
  <si>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</si>
  <si>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</si>
  <si>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</si>
  <si>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</si>
  <si>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</si>
  <si>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</si>
  <si>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</si>
  <si>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</si>
  <si>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</si>
  <si>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</si>
  <si>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</si>
  <si>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</si>
  <si>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</si>
  <si>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</si>
  <si>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</si>
  <si>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</si>
  <si>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</si>
  <si>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</si>
  <si>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</si>
  <si>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</si>
  <si>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</si>
  <si>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</si>
  <si>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</si>
  <si>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</si>
  <si>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</si>
  <si>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</si>
  <si>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</si>
  <si>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</si>
  <si>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</si>
  <si>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</si>
  <si>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</si>
  <si>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</si>
  <si>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</si>
  <si>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</si>
  <si>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</si>
  <si>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</si>
  <si>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</si>
  <si>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</si>
  <si>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</si>
  <si>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</si>
  <si>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</si>
  <si>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</si>
  <si>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</si>
  <si>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</si>
  <si>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</si>
  <si>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</si>
  <si>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</si>
  <si>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</si>
  <si>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</si>
  <si>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</si>
  <si>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</si>
  <si>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</si>
  <si>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</si>
  <si>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</si>
  <si>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</si>
  <si>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</si>
  <si>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</si>
  <si>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</si>
  <si>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</si>
  <si>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</si>
  <si>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</si>
  <si>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</si>
  <si>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</si>
  <si>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</si>
  <si>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</si>
  <si>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</si>
  <si>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</si>
  <si>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</si>
  <si>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</si>
  <si>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</si>
  <si>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</si>
  <si>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</si>
  <si>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</si>
  <si>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</si>
  <si>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</si>
  <si>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</si>
  <si>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</si>
  <si>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</si>
  <si>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</si>
  <si>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</si>
  <si>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</si>
  <si>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</si>
  <si>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</si>
  <si>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</si>
  <si>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</si>
  <si>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</si>
  <si>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</si>
  <si>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</si>
  <si>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</si>
  <si>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</si>
  <si>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</si>
  <si>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</si>
  <si>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</si>
  <si>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</si>
  <si>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</si>
  <si>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</si>
  <si>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</si>
  <si>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</si>
  <si>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</si>
  <si>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</si>
  <si>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</si>
  <si>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</si>
  <si>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</si>
  <si>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</si>
  <si>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</si>
  <si>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</si>
  <si>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</si>
  <si>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</si>
  <si>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</si>
  <si>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</si>
  <si>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</si>
  <si>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</si>
  <si>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</si>
  <si>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</si>
  <si>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</si>
  <si>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</si>
  <si>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</si>
  <si>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</si>
  <si>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</si>
  <si>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</si>
  <si>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</si>
  <si>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</si>
  <si>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</si>
  <si>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</si>
  <si>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</si>
  <si>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</si>
  <si>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</si>
  <si>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</si>
  <si>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</si>
  <si>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</si>
  <si>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</si>
  <si>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</si>
  <si>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</si>
  <si>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</si>
  <si>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</si>
  <si>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</si>
  <si>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</si>
  <si>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</si>
  <si>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</si>
  <si>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</si>
  <si>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</si>
  <si>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</si>
  <si>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</si>
  <si>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</si>
  <si>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</si>
  <si>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</si>
  <si>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</si>
  <si>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</si>
  <si>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</si>
  <si>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</si>
  <si>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</si>
  <si>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</si>
  <si>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</si>
  <si>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</si>
  <si>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</si>
  <si>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</si>
  <si>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</si>
  <si>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</si>
  <si>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</si>
  <si>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</si>
  <si>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</si>
  <si>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</si>
  <si>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</si>
  <si>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</si>
  <si>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</si>
  <si>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</si>
  <si>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</si>
  <si>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</si>
  <si>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</si>
  <si>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</si>
  <si>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</si>
  <si>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</si>
  <si>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</si>
  <si>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</si>
  <si>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</si>
  <si>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</si>
  <si>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</si>
  <si>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</si>
  <si>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</si>
  <si>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</si>
  <si>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</si>
  <si>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</si>
  <si>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</si>
  <si>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</si>
  <si>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</si>
  <si>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</si>
  <si>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</si>
  <si>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</si>
  <si>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</si>
  <si>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</si>
  <si>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</si>
  <si>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</si>
  <si>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</si>
  <si>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</si>
  <si>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</si>
  <si>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</si>
  <si>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</si>
  <si>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</si>
  <si>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</si>
  <si>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</si>
  <si>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</si>
  <si>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</si>
  <si>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</si>
  <si>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</si>
  <si>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</si>
  <si>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</si>
  <si>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</si>
  <si>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</si>
  <si>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</si>
  <si>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</si>
  <si>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</si>
  <si>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</si>
  <si>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</si>
  <si>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</si>
  <si>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</si>
  <si>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</si>
  <si>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</si>
  <si>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</si>
  <si>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</si>
  <si>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</si>
  <si>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</si>
  <si>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</si>
  <si>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</si>
  <si>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</si>
  <si>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</si>
  <si>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</si>
  <si>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</si>
  <si>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</si>
  <si>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</si>
  <si>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</si>
  <si>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</si>
  <si>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</si>
  <si>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</si>
  <si>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</si>
  <si>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</si>
  <si>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</si>
  <si>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</si>
  <si>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</si>
  <si>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</si>
  <si>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</si>
  <si>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</si>
  <si>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</si>
  <si>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</si>
  <si>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</si>
  <si>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</si>
  <si>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</si>
  <si>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</si>
  <si>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</si>
  <si>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</si>
  <si>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</si>
  <si>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</si>
  <si>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</si>
  <si>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</si>
  <si>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</si>
  <si>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</si>
  <si>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</si>
  <si>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</si>
  <si>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</si>
  <si>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</si>
  <si>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</si>
  <si>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</si>
  <si>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</si>
  <si>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</si>
  <si>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</si>
  <si>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</si>
  <si>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</si>
  <si>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</si>
  <si>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</si>
  <si>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</si>
  <si>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</si>
  <si>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</si>
  <si>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</si>
  <si>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</si>
  <si>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</si>
  <si>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</si>
  <si>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</si>
  <si>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</si>
  <si>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</si>
  <si>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</si>
  <si>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</si>
  <si>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</si>
  <si>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</si>
  <si>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</si>
  <si>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</si>
  <si>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</si>
  <si>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</si>
  <si>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</si>
  <si>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</si>
  <si>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</si>
  <si>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</si>
  <si>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</si>
  <si>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</si>
  <si>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</si>
  <si>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</si>
  <si>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</si>
  <si>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</si>
  <si>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</si>
  <si>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</si>
  <si>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</si>
  <si>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</si>
  <si>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</si>
  <si>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</si>
  <si>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</si>
  <si>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</si>
  <si>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</si>
  <si>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</si>
  <si>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</si>
  <si>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</si>
  <si>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</si>
  <si>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</si>
  <si>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</si>
  <si>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</si>
  <si>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</si>
  <si>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</si>
  <si>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</si>
  <si>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</si>
  <si>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</si>
  <si>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</si>
  <si>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</si>
  <si>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</si>
  <si>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</si>
  <si>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</si>
  <si>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</si>
  <si>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</si>
  <si>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</si>
  <si>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</si>
  <si>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</si>
  <si>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</si>
  <si>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</si>
  <si>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</si>
  <si>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</si>
  <si>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</si>
  <si>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</si>
  <si>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</si>
  <si>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</si>
  <si>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</si>
  <si>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</si>
  <si>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</si>
  <si>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</si>
  <si>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</si>
  <si>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</si>
  <si>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</si>
  <si>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</si>
  <si>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</si>
  <si>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</si>
  <si>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</si>
  <si>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</si>
  <si>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</si>
  <si>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</si>
  <si>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</si>
  <si>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</si>
  <si>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</si>
  <si>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</si>
  <si>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</si>
  <si>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</si>
  <si>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</si>
  <si>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</si>
  <si>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</si>
  <si>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</si>
  <si>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</si>
  <si>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</si>
  <si>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</si>
  <si>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</si>
  <si>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</si>
  <si>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</si>
  <si>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</si>
  <si>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</si>
  <si>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</si>
  <si>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</si>
  <si>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</si>
  <si>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</si>
  <si>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</si>
  <si>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</si>
  <si>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</si>
  <si>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</si>
  <si>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</si>
  <si>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</si>
  <si>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</si>
  <si>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</si>
  <si>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</si>
  <si>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</si>
  <si>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</si>
  <si>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</si>
  <si>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</si>
  <si>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</si>
  <si>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</si>
  <si>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</si>
  <si>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</si>
  <si>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</si>
  <si>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</si>
  <si>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</si>
  <si>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</si>
  <si>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</si>
  <si>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</si>
  <si>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</si>
  <si>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</si>
  <si>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</si>
  <si>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</si>
  <si>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</si>
  <si>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</si>
  <si>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</si>
  <si>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</si>
  <si>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</si>
  <si>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</si>
  <si>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</si>
  <si>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</si>
  <si>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</si>
  <si>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</si>
  <si>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</si>
  <si>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</si>
  <si>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</si>
  <si>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</si>
  <si>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</si>
  <si>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</si>
  <si>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</si>
  <si>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</si>
  <si>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</si>
  <si>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</si>
  <si>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</si>
  <si>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</si>
  <si>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</si>
  <si>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</si>
  <si>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</si>
  <si>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</si>
  <si>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</si>
  <si>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</si>
  <si>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</si>
  <si>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</si>
  <si>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</si>
  <si>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</si>
  <si>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</si>
  <si>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</si>
  <si>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</si>
  <si>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</si>
  <si>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</si>
  <si>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</si>
  <si>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</si>
  <si>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</si>
  <si>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</si>
  <si>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</si>
  <si>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</si>
  <si>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</si>
  <si>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</si>
  <si>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</si>
  <si>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</si>
  <si>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</si>
  <si>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</si>
  <si>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</si>
  <si>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</si>
  <si>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</si>
  <si>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</si>
  <si>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</si>
  <si>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</si>
  <si>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</si>
  <si>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</si>
  <si>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</si>
  <si>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</si>
  <si>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</si>
  <si>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</si>
  <si>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</si>
  <si>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</si>
  <si>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</si>
  <si>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</si>
  <si>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</si>
  <si>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</si>
  <si>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</si>
  <si>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</si>
  <si>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</si>
  <si>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</si>
  <si>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</si>
  <si>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</si>
  <si>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</si>
  <si>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</si>
  <si>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</si>
  <si>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</si>
  <si>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</si>
  <si>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</si>
  <si>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</si>
  <si>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</si>
  <si>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</si>
  <si>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</si>
  <si>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</si>
  <si>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</si>
  <si>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</si>
  <si>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</si>
  <si>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</si>
  <si>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</si>
  <si>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</si>
  <si>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</si>
  <si>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</si>
  <si>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</si>
  <si>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</si>
  <si>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</si>
  <si>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</si>
  <si>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</si>
  <si>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</si>
  <si>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</si>
  <si>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</si>
  <si>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</si>
  <si>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</si>
  <si>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</si>
  <si>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</si>
  <si>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</si>
  <si>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</si>
  <si>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</si>
  <si>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</si>
  <si>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</si>
  <si>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</si>
  <si>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</si>
  <si>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</si>
  <si>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</si>
  <si>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</si>
  <si>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</si>
  <si>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</si>
  <si>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</si>
  <si>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</si>
  <si>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</si>
  <si>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</si>
  <si>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</si>
  <si>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</si>
  <si>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</si>
  <si>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</si>
  <si>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</si>
  <si>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</si>
  <si>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</si>
  <si>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</si>
  <si>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</si>
  <si>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</si>
  <si>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</si>
  <si>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</si>
  <si>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</si>
  <si>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</si>
  <si>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</si>
  <si>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</si>
  <si>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</si>
  <si>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</si>
  <si>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</si>
  <si>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</si>
  <si>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</si>
  <si>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</si>
  <si>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</si>
  <si>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</si>
  <si>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</si>
  <si>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</si>
  <si>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</si>
  <si>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</si>
  <si>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</si>
  <si>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</si>
  <si>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</si>
  <si>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</si>
  <si>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</si>
  <si>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</si>
  <si>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</si>
  <si>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</si>
  <si>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</si>
  <si>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</si>
  <si>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</si>
  <si>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</si>
  <si>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</si>
  <si>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</si>
  <si>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</si>
  <si>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</si>
  <si>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</si>
  <si>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</si>
  <si>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</si>
  <si>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</si>
  <si>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</si>
  <si>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</si>
  <si>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</si>
  <si>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</si>
  <si>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</si>
  <si>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</si>
  <si>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</si>
  <si>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</si>
  <si>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</si>
  <si>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</si>
  <si>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</si>
  <si>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</si>
  <si>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</si>
  <si>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</si>
  <si>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</si>
  <si>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</si>
  <si>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</si>
  <si>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</si>
  <si>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</si>
  <si>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</si>
  <si>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</si>
  <si>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</si>
  <si>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</si>
  <si>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</si>
  <si>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</si>
  <si>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</si>
  <si>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</si>
  <si>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</si>
  <si>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</si>
  <si>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</si>
  <si>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</si>
  <si>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</si>
  <si>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</si>
  <si>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</si>
  <si>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</si>
  <si>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</si>
  <si>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</si>
  <si>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</si>
  <si>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</si>
  <si>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</si>
  <si>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</si>
  <si>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</si>
  <si>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</si>
  <si>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</si>
  <si>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</si>
  <si>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</si>
  <si>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</si>
  <si>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</si>
  <si>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</si>
  <si>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</si>
  <si>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</si>
  <si>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</si>
  <si>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</si>
  <si>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</si>
  <si>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</si>
  <si>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</si>
  <si>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</si>
  <si>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</si>
  <si>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</si>
  <si>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</si>
  <si>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</si>
  <si>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</si>
  <si>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</si>
  <si>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</si>
  <si>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</si>
  <si>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</si>
  <si>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</si>
  <si>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</si>
  <si>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</si>
  <si>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</si>
  <si>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</si>
  <si>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</si>
  <si>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</si>
  <si>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</si>
  <si>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</si>
  <si>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</si>
  <si>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</si>
  <si>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</si>
  <si>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</si>
  <si>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</si>
  <si>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</si>
  <si>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</si>
  <si>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</si>
  <si>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</si>
  <si>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</si>
  <si>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</si>
  <si>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</si>
  <si>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</si>
  <si>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</si>
  <si>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</si>
  <si>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</si>
  <si>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</si>
  <si>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</si>
  <si>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</si>
  <si>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</si>
  <si>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</si>
  <si>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</si>
  <si>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</si>
  <si>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</si>
  <si>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</si>
  <si>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</si>
  <si>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</si>
  <si>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</si>
  <si>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</si>
  <si>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</si>
  <si>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</si>
  <si>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</si>
  <si>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</si>
  <si>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</si>
  <si>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</si>
  <si>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</si>
  <si>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</si>
  <si>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</si>
  <si>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</si>
  <si>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</si>
  <si>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</si>
  <si>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</si>
  <si>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</si>
  <si>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</si>
  <si>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</si>
  <si>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</si>
  <si>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</si>
  <si>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</si>
  <si>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</si>
  <si>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</si>
  <si>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</si>
  <si>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</si>
  <si>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</si>
  <si>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</si>
  <si>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</si>
  <si>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</si>
  <si>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</si>
  <si>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</si>
  <si>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</si>
  <si>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</si>
  <si>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</si>
  <si>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</si>
  <si>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</si>
  <si>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</si>
  <si>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</si>
  <si>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</si>
  <si>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</si>
  <si>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</si>
  <si>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</si>
  <si>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</si>
  <si>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</si>
  <si>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</si>
  <si>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</si>
  <si>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</si>
  <si>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</si>
  <si>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</si>
  <si>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</si>
  <si>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</si>
  <si>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</si>
  <si>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</si>
  <si>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</si>
  <si>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</si>
  <si>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</si>
  <si>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</si>
  <si>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</si>
  <si>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</si>
  <si>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</si>
  <si>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</si>
  <si>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</si>
  <si>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</si>
  <si>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</si>
  <si>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</si>
  <si>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</si>
  <si>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</si>
  <si>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</si>
  <si>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</si>
  <si>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</si>
  <si>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</si>
  <si>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</si>
  <si>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</si>
  <si>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</si>
  <si>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</si>
  <si>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</si>
  <si>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</si>
  <si>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</si>
  <si>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</si>
  <si>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</si>
  <si>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</si>
  <si>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</si>
  <si>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</si>
  <si>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</si>
  <si>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</si>
  <si>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</si>
  <si>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</si>
  <si>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</si>
  <si>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</si>
  <si>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</si>
  <si>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</si>
  <si>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</si>
  <si>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</si>
  <si>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</si>
  <si>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</si>
  <si>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</si>
  <si>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</si>
  <si>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</si>
  <si>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</si>
  <si>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</si>
  <si>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</si>
  <si>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</si>
  <si>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</si>
  <si>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</si>
  <si>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</si>
  <si>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</si>
  <si>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</si>
  <si>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</si>
  <si>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</si>
  <si>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</si>
  <si>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</si>
  <si>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</si>
  <si>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</si>
  <si>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</si>
  <si>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</si>
  <si>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</si>
  <si>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</si>
  <si>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</si>
  <si>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</si>
  <si>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</si>
  <si>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</si>
  <si>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</si>
  <si>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</si>
  <si>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</si>
  <si>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</si>
  <si>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</si>
  <si>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</si>
  <si>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</si>
  <si>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</si>
  <si>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</si>
  <si>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</si>
  <si>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</si>
  <si>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</si>
  <si>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</si>
  <si>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</si>
  <si>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</si>
  <si>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</si>
  <si>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</si>
  <si>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</si>
  <si>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</si>
  <si>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</si>
  <si>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</si>
  <si>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</si>
  <si>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</si>
  <si>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</si>
  <si>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</si>
  <si>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</si>
  <si>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</si>
  <si>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</si>
  <si>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</si>
  <si>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</si>
  <si>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</si>
  <si>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</si>
  <si>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</si>
  <si>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</si>
  <si>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</si>
  <si>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</si>
  <si>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</si>
  <si>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</si>
  <si>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</si>
  <si>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</si>
  <si>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</si>
  <si>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</si>
  <si>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</si>
  <si>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</si>
  <si>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</si>
  <si>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</si>
  <si>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</si>
  <si>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</si>
  <si>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</si>
  <si>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</si>
  <si>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</si>
  <si>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</si>
  <si>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</si>
  <si>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</si>
  <si>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</si>
  <si>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</si>
  <si>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</si>
  <si>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</si>
  <si>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</si>
  <si>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</si>
  <si>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</si>
  <si>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</si>
  <si>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</si>
  <si>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</si>
  <si>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</si>
  <si>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</si>
  <si>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</si>
  <si>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</si>
  <si>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</si>
  <si>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</si>
  <si>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</si>
  <si>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</si>
  <si>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</si>
  <si>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</si>
  <si>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</si>
  <si>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</si>
  <si>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</si>
  <si>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</si>
  <si>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</si>
  <si>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</si>
  <si>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</si>
  <si>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</si>
  <si>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</si>
  <si>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</si>
  <si>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</si>
  <si>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</si>
  <si>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</si>
  <si>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</si>
  <si>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</si>
  <si>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</si>
  <si>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</si>
  <si>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</si>
  <si>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</si>
  <si>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</si>
  <si>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</si>
  <si>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</si>
  <si>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</si>
  <si>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</si>
  <si>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</si>
  <si>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</si>
  <si>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</si>
  <si>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</si>
  <si>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</si>
  <si>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</si>
  <si>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</si>
  <si>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</si>
  <si>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</si>
  <si>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</si>
  <si>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</si>
  <si>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</si>
  <si>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</si>
  <si>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</si>
  <si>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</si>
  <si>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</si>
  <si>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</si>
  <si>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</si>
  <si>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</si>
  <si>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</si>
  <si>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</si>
  <si>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</si>
  <si>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</si>
  <si>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</si>
  <si>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</si>
  <si>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</si>
  <si>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</si>
  <si>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</si>
  <si>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</si>
  <si>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</si>
  <si>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</si>
  <si>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</si>
  <si>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</si>
  <si>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</si>
  <si>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</si>
  <si>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</si>
  <si>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</si>
  <si>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</si>
  <si>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</si>
  <si>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</si>
  <si>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</si>
  <si>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</si>
  <si>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</si>
  <si>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</si>
  <si>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</si>
  <si>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</si>
  <si>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</si>
  <si>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</si>
  <si>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</si>
  <si>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</si>
  <si>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</si>
  <si>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</si>
  <si>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</si>
  <si>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</si>
  <si>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</si>
  <si>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</si>
  <si>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</si>
  <si>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</si>
  <si>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</si>
  <si>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</si>
  <si>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</si>
  <si>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</si>
  <si>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</si>
  <si>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</si>
  <si>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</si>
  <si>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</si>
  <si>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</si>
  <si>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</si>
  <si>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</si>
  <si>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</si>
  <si>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</si>
  <si>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</si>
  <si>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</si>
  <si>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</si>
  <si>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</si>
  <si>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</si>
  <si>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</si>
  <si>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</si>
  <si>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</si>
  <si>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</si>
  <si>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</si>
  <si>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</si>
  <si>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</si>
  <si>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</si>
  <si>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</si>
  <si>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</si>
  <si>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</si>
  <si>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</si>
  <si>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</si>
  <si>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</si>
  <si>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</si>
  <si>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</si>
  <si>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</si>
  <si>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</si>
  <si>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</si>
  <si>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</si>
  <si>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</si>
  <si>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</si>
  <si>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</si>
  <si>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</si>
  <si>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</si>
  <si>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</si>
  <si>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</si>
  <si>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</si>
  <si>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</si>
  <si>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</si>
  <si>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</si>
  <si>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</si>
  <si>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</si>
  <si>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</si>
  <si>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</si>
  <si>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</si>
  <si>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</si>
  <si>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</si>
  <si>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</si>
  <si>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</si>
  <si>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</si>
  <si>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</si>
  <si>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</si>
  <si>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</si>
  <si>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</si>
  <si>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</si>
  <si>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</si>
  <si>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</si>
  <si>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</si>
  <si>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</si>
  <si>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</si>
  <si>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</si>
  <si>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</si>
  <si>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</si>
  <si>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</si>
  <si>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</si>
  <si>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</si>
  <si>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</si>
  <si>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</si>
  <si>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</si>
  <si>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</si>
  <si>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</si>
  <si>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</si>
  <si>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</si>
  <si>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</si>
  <si>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</si>
  <si>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</si>
  <si>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</si>
  <si>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</si>
  <si>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</si>
  <si>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</si>
  <si>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</si>
  <si>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</si>
  <si>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</si>
  <si>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</si>
  <si>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</si>
  <si>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</si>
  <si>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</si>
  <si>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</si>
  <si>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</si>
  <si>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</si>
  <si>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</si>
  <si>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</si>
  <si>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</si>
  <si>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</si>
  <si>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</si>
  <si>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</si>
  <si>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</si>
  <si>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</si>
  <si>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</si>
  <si>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</si>
  <si>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</si>
  <si>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</si>
  <si>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</si>
  <si>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</si>
  <si>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</si>
  <si>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</si>
  <si>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</si>
  <si>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</si>
  <si>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</si>
  <si>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</si>
  <si>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</si>
  <si>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</si>
  <si>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</si>
  <si>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</si>
  <si>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</si>
  <si>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</si>
  <si>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</si>
  <si>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</si>
  <si>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</si>
  <si>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</si>
  <si>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</si>
  <si>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</si>
  <si>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</si>
  <si>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</si>
  <si>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</si>
  <si>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</si>
  <si>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</si>
  <si>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</si>
  <si>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</si>
  <si>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</si>
  <si>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</si>
  <si>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</si>
  <si>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</si>
  <si>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</si>
  <si>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</si>
  <si>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</si>
  <si>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</si>
  <si>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</si>
  <si>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</si>
  <si>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</si>
  <si>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</si>
  <si>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</si>
  <si>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</si>
  <si>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</si>
  <si>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</si>
  <si>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</si>
  <si>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</si>
  <si>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</si>
  <si>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</si>
  <si>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</si>
  <si>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</si>
  <si>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</si>
  <si>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</si>
  <si>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</si>
  <si>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</si>
  <si>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</si>
  <si>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</si>
  <si>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</si>
  <si>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</si>
  <si>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</si>
  <si>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</si>
  <si>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</si>
  <si>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</si>
  <si>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</si>
  <si>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</si>
  <si>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</si>
  <si>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</si>
  <si>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</si>
  <si>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</si>
  <si>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</si>
  <si>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</si>
  <si>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</si>
  <si>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</si>
  <si>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</si>
  <si>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</si>
  <si>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</si>
  <si>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</si>
  <si>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</si>
  <si>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</si>
  <si>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</si>
  <si>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</si>
  <si>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</si>
  <si>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</si>
  <si>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</si>
  <si>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</si>
  <si>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</si>
  <si>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</si>
  <si>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</si>
  <si>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</si>
  <si>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</si>
  <si>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</si>
  <si>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</si>
  <si>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</si>
  <si>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</si>
  <si>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</si>
  <si>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</si>
  <si>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</si>
  <si>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</si>
  <si>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</si>
  <si>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</si>
  <si>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</si>
  <si>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</si>
  <si>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</si>
  <si>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</si>
  <si>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</si>
  <si>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</si>
  <si>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</si>
  <si>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</si>
  <si>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</si>
  <si>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</si>
  <si>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</si>
  <si>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</si>
  <si>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</si>
  <si>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</si>
  <si>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</si>
  <si>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</si>
  <si>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</si>
  <si>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</si>
  <si>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</si>
  <si>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</si>
  <si>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</si>
  <si>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</si>
  <si>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</si>
  <si>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</si>
  <si>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</si>
  <si>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</si>
  <si>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</si>
  <si>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</si>
  <si>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</si>
  <si>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</si>
  <si>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</si>
  <si>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</si>
  <si>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</si>
  <si>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</si>
  <si>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</si>
  <si>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</si>
  <si>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</si>
  <si>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</si>
  <si>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</si>
  <si>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</si>
  <si>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</si>
  <si>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</si>
  <si>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</si>
  <si>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</si>
  <si>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</si>
  <si>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</si>
  <si>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</si>
  <si>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</si>
  <si>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</si>
  <si>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</si>
  <si>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</si>
  <si>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</si>
  <si>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</si>
  <si>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</si>
  <si>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</si>
  <si>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</si>
  <si>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</si>
  <si>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</si>
  <si>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</si>
  <si>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</si>
  <si>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</si>
  <si>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</si>
  <si>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</si>
  <si>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</si>
  <si>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</si>
  <si>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</si>
  <si>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</si>
  <si>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</si>
  <si>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</si>
  <si>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</si>
  <si>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</si>
  <si>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</si>
  <si>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</si>
  <si>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</si>
  <si>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</si>
  <si>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</si>
  <si>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</si>
  <si>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</si>
  <si>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</si>
  <si>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</si>
  <si>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</si>
  <si>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</si>
  <si>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</si>
  <si>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</si>
  <si>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</si>
  <si>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</si>
  <si>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</si>
  <si>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</si>
  <si>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</si>
  <si>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</si>
  <si>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</si>
  <si>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</si>
  <si>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</si>
  <si>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</si>
  <si>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</si>
  <si>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</si>
  <si>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</si>
  <si>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</si>
  <si>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</si>
  <si>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</si>
  <si>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</si>
  <si>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</si>
  <si>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</si>
  <si>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</si>
  <si>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</si>
  <si>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</si>
  <si>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</si>
  <si>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</si>
  <si>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</si>
  <si>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</si>
  <si>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</si>
  <si>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</si>
  <si>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</si>
  <si>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</si>
  <si>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</si>
  <si>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</si>
  <si>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</si>
  <si>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</si>
  <si>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</si>
  <si>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</si>
  <si>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</si>
  <si>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</si>
  <si>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</si>
  <si>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</si>
  <si>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</si>
  <si>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</si>
  <si>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</si>
  <si>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</si>
  <si>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</si>
  <si>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</si>
  <si>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</si>
  <si>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</si>
  <si>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</si>
  <si>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</si>
  <si>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</si>
  <si>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</si>
  <si>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</si>
  <si>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</si>
  <si>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</si>
  <si>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</si>
  <si>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</si>
  <si>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</si>
  <si>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</si>
  <si>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</si>
  <si>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</si>
  <si>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</si>
  <si>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</si>
  <si>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</si>
  <si>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</si>
  <si>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</si>
  <si>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</si>
  <si>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</si>
  <si>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</si>
  <si>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</si>
  <si>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</si>
  <si>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</si>
  <si>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</si>
  <si>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</si>
  <si>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</si>
  <si>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</si>
  <si>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</si>
  <si>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</si>
  <si>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</si>
  <si>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</si>
  <si>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</si>
  <si>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</si>
  <si>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</si>
  <si>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</si>
  <si>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</si>
  <si>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</si>
  <si>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</si>
  <si>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</si>
  <si>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</si>
  <si>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</si>
  <si>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</si>
  <si>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</si>
  <si>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</si>
  <si>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</si>
  <si>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</si>
  <si>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</si>
  <si>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</si>
  <si>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</si>
  <si>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</si>
  <si>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</si>
  <si>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</si>
  <si>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</si>
  <si>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</si>
  <si>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</si>
  <si>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</si>
  <si>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</si>
  <si>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</si>
  <si>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</si>
  <si>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</si>
  <si>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</si>
  <si>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</si>
  <si>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</si>
  <si>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</si>
  <si>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</si>
  <si>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</si>
  <si>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</si>
  <si>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</si>
  <si>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</si>
  <si>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</si>
  <si>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</si>
  <si>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</si>
  <si>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</si>
  <si>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</si>
  <si>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</si>
  <si>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</si>
  <si>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</si>
  <si>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</si>
  <si>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</si>
  <si>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</si>
  <si>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</si>
  <si>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</si>
  <si>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</si>
  <si>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</si>
  <si>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</si>
  <si>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</si>
  <si>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</si>
  <si>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</si>
  <si>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</si>
  <si>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</si>
  <si>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</si>
  <si>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</si>
  <si>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</si>
  <si>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</si>
  <si>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</si>
  <si>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</si>
  <si>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</si>
  <si>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</si>
  <si>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</si>
  <si>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</si>
  <si>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</si>
  <si>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</si>
  <si>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</si>
  <si>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</si>
  <si>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</si>
  <si>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</si>
  <si>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</si>
  <si>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</si>
  <si>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</si>
  <si>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</si>
  <si>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</si>
  <si>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</si>
  <si>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</si>
  <si>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</si>
  <si>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</si>
  <si>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</si>
  <si>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</si>
  <si>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</si>
  <si>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</si>
  <si>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</si>
  <si>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</si>
  <si>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</si>
  <si>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</si>
  <si>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</si>
  <si>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</si>
  <si>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</si>
  <si>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</si>
  <si>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</si>
  <si>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</si>
  <si>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</si>
  <si>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</si>
  <si>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</si>
  <si>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</si>
  <si>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</si>
  <si>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</si>
  <si>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</si>
  <si>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</si>
  <si>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</si>
  <si>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</si>
  <si>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</si>
  <si>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</si>
  <si>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</si>
  <si>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</si>
  <si>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</si>
  <si>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</si>
  <si>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</si>
  <si>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</si>
  <si>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</si>
  <si>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</si>
  <si>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</si>
  <si>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</si>
  <si>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</si>
  <si>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</si>
  <si>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</si>
  <si>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</si>
  <si>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</si>
  <si>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</si>
  <si>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</si>
  <si>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</si>
  <si>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</si>
  <si>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</si>
  <si>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</si>
  <si>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</si>
  <si>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</si>
  <si>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</si>
  <si>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</si>
  <si>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</si>
  <si>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</si>
  <si>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</si>
  <si>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</si>
  <si>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</si>
  <si>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</si>
  <si>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</si>
  <si>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</si>
  <si>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</si>
  <si>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</si>
  <si>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</si>
  <si>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</si>
  <si>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</si>
  <si>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</si>
  <si>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</si>
  <si>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</si>
  <si>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</si>
  <si>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</si>
  <si>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</si>
  <si>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</si>
  <si>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</si>
  <si>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</si>
  <si>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</si>
  <si>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</si>
  <si>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</si>
  <si>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</si>
  <si>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</si>
  <si>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</si>
  <si>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</si>
  <si>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</si>
  <si>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</si>
  <si>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</si>
  <si>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</si>
  <si>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</si>
  <si>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</si>
  <si>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</si>
  <si>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</si>
  <si>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</si>
  <si>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</si>
  <si>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</si>
  <si>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</si>
  <si>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</si>
  <si>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</si>
  <si>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</si>
  <si>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</si>
  <si>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</si>
  <si>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</si>
  <si>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</si>
  <si>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</si>
  <si>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</si>
  <si>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</si>
  <si>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</si>
  <si>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</si>
  <si>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</si>
  <si>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</si>
  <si>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</si>
  <si>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</si>
  <si>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</si>
  <si>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</si>
  <si>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</si>
  <si>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</si>
  <si>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</si>
  <si>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</si>
  <si>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</si>
  <si>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</si>
  <si>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</si>
  <si>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</si>
  <si>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</si>
  <si>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</si>
  <si>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</si>
  <si>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</si>
  <si>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</si>
  <si>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</si>
  <si>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</si>
  <si>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</si>
  <si>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</si>
  <si>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</si>
  <si>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</si>
  <si>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</si>
  <si>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</si>
  <si>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</si>
  <si>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</si>
  <si>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</si>
  <si>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</si>
  <si>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</si>
  <si>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</si>
  <si>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</si>
  <si>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</si>
  <si>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</si>
  <si>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</si>
  <si>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</si>
  <si>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</si>
  <si>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</si>
  <si>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</si>
  <si>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</si>
  <si>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</si>
  <si>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</si>
  <si>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</si>
  <si>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</si>
  <si>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</si>
  <si>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</si>
  <si>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</si>
  <si>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</si>
  <si>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</si>
  <si>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</si>
  <si>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</si>
  <si>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</si>
  <si>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</si>
  <si>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</si>
  <si>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</si>
  <si>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</si>
  <si>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</si>
  <si>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</si>
  <si>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</si>
  <si>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</si>
  <si>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</si>
  <si>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</si>
  <si>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</si>
  <si>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</si>
  <si>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</si>
  <si>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</si>
  <si>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</si>
  <si>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</si>
  <si>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</si>
  <si>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</si>
  <si>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</si>
  <si>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</si>
  <si>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</si>
  <si>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</si>
  <si>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</si>
  <si>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</si>
  <si>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</si>
  <si>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</si>
  <si>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</si>
  <si>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</si>
  <si>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</si>
  <si>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</si>
  <si>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</si>
  <si>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</si>
  <si>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</si>
  <si>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</si>
  <si>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</si>
  <si>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</si>
  <si>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</si>
  <si>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</si>
  <si>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</si>
  <si>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</si>
  <si>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</si>
  <si>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</si>
  <si>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</si>
  <si>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</si>
  <si>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</si>
  <si>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</si>
  <si>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</si>
  <si>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</si>
  <si>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</si>
  <si>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</si>
  <si>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</si>
  <si>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</si>
  <si>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</si>
  <si>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</si>
  <si>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</si>
  <si>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</si>
  <si>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</si>
  <si>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</si>
  <si>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</si>
  <si>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</si>
  <si>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</si>
  <si>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</si>
  <si>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</si>
  <si>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</si>
  <si>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</si>
  <si>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</si>
  <si>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</si>
  <si>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</si>
  <si>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</si>
  <si>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</si>
  <si>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</si>
  <si>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</si>
  <si>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</si>
  <si>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</si>
  <si>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</si>
  <si>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</si>
  <si>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</si>
  <si>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</si>
  <si>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</si>
  <si>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</si>
  <si>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</si>
  <si>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</si>
  <si>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</si>
  <si>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</si>
  <si>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</si>
  <si>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</si>
  <si>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</si>
  <si>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</si>
  <si>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</si>
  <si>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</si>
  <si>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</si>
  <si>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</si>
  <si>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</si>
  <si>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</si>
  <si>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</si>
  <si>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</si>
  <si>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</si>
  <si>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</si>
  <si>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</si>
  <si>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</si>
  <si>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</si>
  <si>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</si>
  <si>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</si>
  <si>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</si>
  <si>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</si>
  <si>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</si>
  <si>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</si>
  <si>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</si>
  <si>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</si>
  <si>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</si>
  <si>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</si>
  <si>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</si>
  <si>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</si>
  <si>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</si>
  <si>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</si>
  <si>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</si>
  <si>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</si>
  <si>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</si>
  <si>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</si>
  <si>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</si>
  <si>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</si>
  <si>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</si>
  <si>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</si>
  <si>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</si>
  <si>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</si>
  <si>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</si>
  <si>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</si>
  <si>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</si>
  <si>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</si>
  <si>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</si>
  <si>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</si>
  <si>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</si>
  <si>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</si>
  <si>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</si>
  <si>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</si>
  <si>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</si>
  <si>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</si>
  <si>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</si>
  <si>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</si>
  <si>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</si>
  <si>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</si>
  <si>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</si>
  <si>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</si>
  <si>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</si>
  <si>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</si>
  <si>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</si>
  <si>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</si>
  <si>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</si>
  <si>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</si>
  <si>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</si>
  <si>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</si>
  <si>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</si>
  <si>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</si>
  <si>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</si>
  <si>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</si>
  <si>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</si>
  <si>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</si>
  <si>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</si>
  <si>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</si>
  <si>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</si>
  <si>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</si>
  <si>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</si>
  <si>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</si>
  <si>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</si>
  <si>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</si>
  <si>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</si>
  <si>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</si>
  <si>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</si>
  <si>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</si>
  <si>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</si>
  <si>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</si>
  <si>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</si>
  <si>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</si>
  <si>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</si>
  <si>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</si>
  <si>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</si>
  <si>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</si>
  <si>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</si>
  <si>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</si>
  <si>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</si>
  <si>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</si>
  <si>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</si>
  <si>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</si>
  <si>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</si>
  <si>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</si>
  <si>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</si>
  <si>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</si>
  <si>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</si>
  <si>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</si>
  <si>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</si>
  <si>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</si>
  <si>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</si>
  <si>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</si>
  <si>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</si>
  <si>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</si>
  <si>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</si>
  <si>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</si>
  <si>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</si>
  <si>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</si>
  <si>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</si>
  <si>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</si>
  <si>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</si>
  <si>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</si>
  <si>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</si>
  <si>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</si>
  <si>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</si>
  <si>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</si>
  <si>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</si>
  <si>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</si>
  <si>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</si>
  <si>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</si>
  <si>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</si>
  <si>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</si>
  <si>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</si>
  <si>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</si>
  <si>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</si>
  <si>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</si>
  <si>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</si>
  <si>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</si>
  <si>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</si>
  <si>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</si>
  <si>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</si>
  <si>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</si>
  <si>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</si>
  <si>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</si>
  <si>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</si>
  <si>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</si>
  <si>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</si>
  <si>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</si>
  <si>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</si>
  <si>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</si>
  <si>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</si>
  <si>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</si>
  <si>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</si>
  <si>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</si>
  <si>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</si>
  <si>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</si>
  <si>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</si>
  <si>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</si>
  <si>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</si>
  <si>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</si>
  <si>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</si>
  <si>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</si>
  <si>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</si>
  <si>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</si>
  <si>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</si>
  <si>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</si>
  <si>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</si>
  <si>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</si>
  <si>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</si>
  <si>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</si>
  <si>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</si>
  <si>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</si>
  <si>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</si>
  <si>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</si>
  <si>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</si>
  <si>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</si>
  <si>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</si>
  <si>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</si>
  <si>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</si>
  <si>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</si>
  <si>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</si>
  <si>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</si>
  <si>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</si>
  <si>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</si>
  <si>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</si>
  <si>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</si>
  <si>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</si>
  <si>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</si>
  <si>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</si>
  <si>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</si>
  <si>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</si>
  <si>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</si>
  <si>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</si>
  <si>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</si>
  <si>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</si>
  <si>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</si>
  <si>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</si>
  <si>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</si>
  <si>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</si>
  <si>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</si>
  <si>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</si>
  <si>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</si>
  <si>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</si>
  <si>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</si>
  <si>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</si>
  <si>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</si>
  <si>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</si>
  <si>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</si>
  <si>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</si>
  <si>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</si>
  <si>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</si>
  <si>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</si>
  <si>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</si>
  <si>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</si>
  <si>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</si>
  <si>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</si>
  <si>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</si>
  <si>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</si>
  <si>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</si>
  <si>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</si>
  <si>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</si>
  <si>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</si>
  <si>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</si>
  <si>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</si>
  <si>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</si>
  <si>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</si>
  <si>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</si>
  <si>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</si>
  <si>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</si>
  <si>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</si>
  <si>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</si>
  <si>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</si>
  <si>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</si>
  <si>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</si>
  <si>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</si>
  <si>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</si>
  <si>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</si>
  <si>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</si>
  <si>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</si>
  <si>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</si>
  <si>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</si>
  <si>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</si>
  <si>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</si>
  <si>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</si>
  <si>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</si>
  <si>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</si>
  <si>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</si>
  <si>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</si>
  <si>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</si>
  <si>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</si>
  <si>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</si>
  <si>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</si>
  <si>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</si>
  <si>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</si>
  <si>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</si>
  <si>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</si>
  <si>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</si>
  <si>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</si>
  <si>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</si>
  <si>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</si>
  <si>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</si>
  <si>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</si>
  <si>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</si>
  <si>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</si>
  <si>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</si>
  <si>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</si>
  <si>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</si>
  <si>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</si>
  <si>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</si>
  <si>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</si>
  <si>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</si>
  <si>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</si>
  <si>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</si>
  <si>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</si>
  <si>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</si>
  <si>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</si>
  <si>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</si>
  <si>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</si>
  <si>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</si>
  <si>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</si>
  <si>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</si>
  <si>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</si>
  <si>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</si>
  <si>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</si>
  <si>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</si>
  <si>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</si>
  <si>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</si>
  <si>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</si>
  <si>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</si>
  <si>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</si>
  <si>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</si>
  <si>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</si>
  <si>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</si>
  <si>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</si>
  <si>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</si>
  <si>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</si>
  <si>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</si>
  <si>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</si>
  <si>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</si>
  <si>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</si>
  <si>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</si>
  <si>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</si>
  <si>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</si>
  <si>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</si>
  <si>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</si>
  <si>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</si>
  <si>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</si>
  <si>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</si>
  <si>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</si>
  <si>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</si>
  <si>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</si>
  <si>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</si>
  <si>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</si>
  <si>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</si>
  <si>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</si>
  <si>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</si>
  <si>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</si>
  <si>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</si>
  <si>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</si>
  <si>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</si>
  <si>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</si>
  <si>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</si>
  <si>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</si>
  <si>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</si>
  <si>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</si>
  <si>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</si>
  <si>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</si>
  <si>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</si>
  <si>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</si>
  <si>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</si>
  <si>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</si>
  <si>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</si>
  <si>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</si>
  <si>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</si>
  <si>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</si>
  <si>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</si>
  <si>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</si>
  <si>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</si>
  <si>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</si>
  <si>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</si>
  <si>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</si>
  <si>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</si>
  <si>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</si>
  <si>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</si>
  <si>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</si>
  <si>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</si>
  <si>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</si>
  <si>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</si>
  <si>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</si>
  <si>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</si>
  <si>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</si>
  <si>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</si>
  <si>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</si>
  <si>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</si>
  <si>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</si>
  <si>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</si>
  <si>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</si>
  <si>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</si>
  <si>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</si>
  <si>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</si>
  <si>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</si>
  <si>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</si>
  <si>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</si>
  <si>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</si>
  <si>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</si>
  <si>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</si>
  <si>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</si>
  <si>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</si>
  <si>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</si>
  <si>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</si>
  <si>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</si>
  <si>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</si>
  <si>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</si>
  <si>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</si>
  <si>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</si>
  <si>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</si>
  <si>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</si>
  <si>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</si>
  <si>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</si>
  <si>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</si>
  <si>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</si>
  <si>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</si>
  <si>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</si>
  <si>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</si>
  <si>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</si>
  <si>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</si>
  <si>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</si>
  <si>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</si>
  <si>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</si>
  <si>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</si>
  <si>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</si>
  <si>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</si>
  <si>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</si>
  <si>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</si>
  <si>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</si>
  <si>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</si>
  <si>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</si>
  <si>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</si>
  <si>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</si>
  <si>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</si>
  <si>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</si>
  <si>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</si>
  <si>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</si>
  <si>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</si>
  <si>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</si>
  <si>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</si>
  <si>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</si>
  <si>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</si>
  <si>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</si>
  <si>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</si>
  <si>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</si>
  <si>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</si>
  <si>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</si>
  <si>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</si>
  <si>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</si>
  <si>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</si>
  <si>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</si>
  <si>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</si>
  <si>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</si>
  <si>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</si>
  <si>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</si>
  <si>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</si>
  <si>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</si>
  <si>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</si>
  <si>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</si>
  <si>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</si>
  <si>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</si>
  <si>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</si>
  <si>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</si>
  <si>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</si>
  <si>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</si>
  <si>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</si>
  <si>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</si>
  <si>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</si>
  <si>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</si>
  <si>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</si>
  <si>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</si>
  <si>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</si>
  <si>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</si>
  <si>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</si>
  <si>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</si>
  <si>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</si>
  <si>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</si>
  <si>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</si>
  <si>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</si>
  <si>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</si>
  <si>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</si>
  <si>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</si>
  <si>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</si>
  <si>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</si>
  <si>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</si>
  <si>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</si>
  <si>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</si>
  <si>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</si>
  <si>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</si>
  <si>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</si>
  <si>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</si>
  <si>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</si>
  <si>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</si>
  <si>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</si>
  <si>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</si>
  <si>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</si>
  <si>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</si>
  <si>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</si>
  <si>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</si>
  <si>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</si>
  <si>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</si>
  <si>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</si>
  <si>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</si>
  <si>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</si>
  <si>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</si>
  <si>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</si>
  <si>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</si>
  <si>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</si>
  <si>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</si>
  <si>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</si>
  <si>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</si>
  <si>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</si>
  <si>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</si>
  <si>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</si>
  <si>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</si>
  <si>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</si>
  <si>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</si>
  <si>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</si>
  <si>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</si>
  <si>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</si>
  <si>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</si>
  <si>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</si>
  <si>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</si>
  <si>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</si>
  <si>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</si>
  <si>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</si>
  <si>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</si>
  <si>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</si>
  <si>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</si>
  <si>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</si>
  <si>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</si>
  <si>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</si>
  <si>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</si>
  <si>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</si>
  <si>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</si>
  <si>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</si>
  <si>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</si>
  <si>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</si>
  <si>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</si>
  <si>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</si>
  <si>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</si>
  <si>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</si>
  <si>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</si>
  <si>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</si>
  <si>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</si>
  <si>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</si>
  <si>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</si>
  <si>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</si>
  <si>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</si>
  <si>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</si>
  <si>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</si>
  <si>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</si>
  <si>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</si>
  <si>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</si>
  <si>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</si>
  <si>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</si>
  <si>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</si>
  <si>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</si>
  <si>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</si>
  <si>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</si>
  <si>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</si>
  <si>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</si>
  <si>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</si>
  <si>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</si>
  <si>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</si>
  <si>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</si>
  <si>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</si>
  <si>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</si>
  <si>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</si>
  <si>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</si>
  <si>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</si>
  <si>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</si>
  <si>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</si>
  <si>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</si>
  <si>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</si>
  <si>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</si>
  <si>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</si>
  <si>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</si>
  <si>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</si>
  <si>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</si>
  <si>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</si>
  <si>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</si>
  <si>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</si>
  <si>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</si>
  <si>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</si>
  <si>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</si>
  <si>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</si>
  <si>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</si>
  <si>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</si>
  <si>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</si>
  <si>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</si>
  <si>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</si>
  <si>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</si>
  <si>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</si>
  <si>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</si>
  <si>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</si>
  <si>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</si>
  <si>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</si>
  <si>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</si>
  <si>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</si>
  <si>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</si>
  <si>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</si>
  <si>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</si>
  <si>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</si>
  <si>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</si>
  <si>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</si>
  <si>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</si>
  <si>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</si>
  <si>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</si>
  <si>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</si>
  <si>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</si>
  <si>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</si>
  <si>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</si>
  <si>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</si>
  <si>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</si>
  <si>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</si>
  <si>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</si>
  <si>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</si>
  <si>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</si>
  <si>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</si>
  <si>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</si>
  <si>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</si>
  <si>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</si>
  <si>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</si>
  <si>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</si>
  <si>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</si>
  <si>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</si>
  <si>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</si>
  <si>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</si>
  <si>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</si>
  <si>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</si>
  <si>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</si>
  <si>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</si>
  <si>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</si>
  <si>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</si>
  <si>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</si>
  <si>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</si>
  <si>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</si>
  <si>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</si>
  <si>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</si>
  <si>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</si>
  <si>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</si>
  <si>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</si>
  <si>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</si>
  <si>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</si>
  <si>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</si>
  <si>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</si>
  <si>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</si>
  <si>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</si>
  <si>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</si>
  <si>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</si>
  <si>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</si>
  <si>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</si>
  <si>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</si>
  <si>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</si>
  <si>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</si>
  <si>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</si>
  <si>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</si>
  <si>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</si>
  <si>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</si>
  <si>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</si>
  <si>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</si>
  <si>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</si>
  <si>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</si>
  <si>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</si>
  <si>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</si>
  <si>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</si>
  <si>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</si>
  <si>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</si>
  <si>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</si>
  <si>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</si>
  <si>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</si>
  <si>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</si>
  <si>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</si>
  <si>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</si>
  <si>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</si>
  <si>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</si>
  <si>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</si>
  <si>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</si>
  <si>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</si>
  <si>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</si>
  <si>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</si>
  <si>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</si>
  <si>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</si>
  <si>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</si>
  <si>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</si>
  <si>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</si>
  <si>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</si>
  <si>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</si>
  <si>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</si>
  <si>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</si>
  <si>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</si>
  <si>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</si>
  <si>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</si>
  <si>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</si>
  <si>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</si>
  <si>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</si>
  <si>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</si>
  <si>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</si>
  <si>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</si>
  <si>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</si>
  <si>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</si>
  <si>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</si>
  <si>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</si>
  <si>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</si>
  <si>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</si>
  <si>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</si>
  <si>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</si>
  <si>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</si>
  <si>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</si>
  <si>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</si>
  <si>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</si>
  <si>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</si>
  <si>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</si>
  <si>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</si>
  <si>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</si>
  <si>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</si>
  <si>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</si>
  <si>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</si>
  <si>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</si>
  <si>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</si>
  <si>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</si>
  <si>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</si>
  <si>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</si>
  <si>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</si>
  <si>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</si>
  <si>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</si>
  <si>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</si>
  <si>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</si>
  <si>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</si>
  <si>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</si>
  <si>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</si>
  <si>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</si>
  <si>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</si>
  <si>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</si>
  <si>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</si>
  <si>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</si>
  <si>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</si>
  <si>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</si>
  <si>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</si>
  <si>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</si>
  <si>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</si>
  <si>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</si>
  <si>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</si>
  <si>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</si>
  <si>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</si>
  <si>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</si>
  <si>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</si>
  <si>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</si>
  <si>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</si>
  <si>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</si>
  <si>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</si>
  <si>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</si>
  <si>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</si>
  <si>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</si>
  <si>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</si>
  <si>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</si>
  <si>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</si>
  <si>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</si>
  <si>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</si>
  <si>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</si>
  <si>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</si>
  <si>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</si>
  <si>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</si>
  <si>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</si>
  <si>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</si>
  <si>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</si>
  <si>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</si>
  <si>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</si>
  <si>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</si>
  <si>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</si>
  <si>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</si>
  <si>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</si>
  <si>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</si>
  <si>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</si>
  <si>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</si>
  <si>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</si>
  <si>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</si>
  <si>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</si>
  <si>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</si>
  <si>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</si>
  <si>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</si>
  <si>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</si>
  <si>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</si>
  <si>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</si>
  <si>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</si>
  <si>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</si>
  <si>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</si>
  <si>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</si>
  <si>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</si>
  <si>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</si>
  <si>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</si>
  <si>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</si>
  <si>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</si>
  <si>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</si>
  <si>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</si>
  <si>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</si>
  <si>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</si>
  <si>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</si>
  <si>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</si>
  <si>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</si>
  <si>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</si>
  <si>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</si>
  <si>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</si>
  <si>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</si>
  <si>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</si>
  <si>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</si>
  <si>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</si>
  <si>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</si>
  <si>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</si>
  <si>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</si>
  <si>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</si>
  <si>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</si>
  <si>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</si>
  <si>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</si>
  <si>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</si>
  <si>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</si>
  <si>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</si>
  <si>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</si>
  <si>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</si>
  <si>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</si>
  <si>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</si>
  <si>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</si>
  <si>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</si>
  <si>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</si>
  <si>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</si>
  <si>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</si>
  <si>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</si>
  <si>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</si>
  <si>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</si>
  <si>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</si>
  <si>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</si>
  <si>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</si>
  <si>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</si>
  <si>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</si>
  <si>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</si>
  <si>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</si>
  <si>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</si>
  <si>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</si>
  <si>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</si>
  <si>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</si>
  <si>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</si>
  <si>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</si>
  <si>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</si>
  <si>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</si>
  <si>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</si>
  <si>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</si>
  <si>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</si>
  <si>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</si>
  <si>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</si>
  <si>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</si>
  <si>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</si>
  <si>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</si>
  <si>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</si>
  <si>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</si>
  <si>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</si>
  <si>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</si>
  <si>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</si>
  <si>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</si>
  <si>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</si>
  <si>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</si>
  <si>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</si>
  <si>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</si>
  <si>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</si>
  <si>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</si>
  <si>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</si>
  <si>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</si>
  <si>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</si>
  <si>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</si>
  <si>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</si>
  <si>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</si>
  <si>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</si>
  <si>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</si>
  <si>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</si>
  <si>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</si>
  <si>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</si>
  <si>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</si>
  <si>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</si>
  <si>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</si>
  <si>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</si>
  <si>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</si>
  <si>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</si>
  <si>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</si>
  <si>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</si>
  <si>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</si>
  <si>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</si>
  <si>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</si>
  <si>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</si>
  <si>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</si>
  <si>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</si>
  <si>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</si>
  <si>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</si>
  <si>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</si>
  <si>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</si>
  <si>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</si>
  <si>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</si>
  <si>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</si>
  <si>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</si>
  <si>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</si>
  <si>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</si>
  <si>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</si>
  <si>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</si>
  <si>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</si>
  <si>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</si>
  <si>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</si>
  <si>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</si>
  <si>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</si>
  <si>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</si>
  <si>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</si>
  <si>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</si>
  <si>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</si>
  <si>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</si>
  <si>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</si>
  <si>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</si>
  <si>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</si>
  <si>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</si>
  <si>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</si>
  <si>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</si>
  <si>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</si>
  <si>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</si>
  <si>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</si>
  <si>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</si>
  <si>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</si>
  <si>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</si>
  <si>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</si>
  <si>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</si>
  <si>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</si>
  <si>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</si>
  <si>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</si>
  <si>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</si>
  <si>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</si>
  <si>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</si>
  <si>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</si>
  <si>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</si>
  <si>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</si>
  <si>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</si>
  <si>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</si>
  <si>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</si>
  <si>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</si>
  <si>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</si>
  <si>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</si>
  <si>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</si>
  <si>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</si>
  <si>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</si>
  <si>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</si>
  <si>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</si>
  <si>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</si>
  <si>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</si>
  <si>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</si>
  <si>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</si>
  <si>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</si>
  <si>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</si>
  <si>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</si>
  <si>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</si>
  <si>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</si>
  <si>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</si>
  <si>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</si>
  <si>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</si>
  <si>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</si>
  <si>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</si>
  <si>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</si>
  <si>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</si>
  <si>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</si>
  <si>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</si>
  <si>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</si>
  <si>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</si>
  <si>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</si>
  <si>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</si>
  <si>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</si>
  <si>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</si>
  <si>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</si>
  <si>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</si>
  <si>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</si>
  <si>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</si>
  <si>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</si>
  <si>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</si>
  <si>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</si>
  <si>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</si>
  <si>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</si>
  <si>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</si>
  <si>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</si>
  <si>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</si>
  <si>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</si>
  <si>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</si>
  <si>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</si>
  <si>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</si>
  <si>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</si>
  <si>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</si>
  <si>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</si>
  <si>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</si>
  <si>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</si>
  <si>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</si>
  <si>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</si>
  <si>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</si>
  <si>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</si>
  <si>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</si>
  <si>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</si>
  <si>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</si>
  <si>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</si>
  <si>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</si>
  <si>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</si>
  <si>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</si>
  <si>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</si>
  <si>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</si>
  <si>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</si>
  <si>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</si>
  <si>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</si>
  <si>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</si>
  <si>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</si>
  <si>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</si>
  <si>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</si>
  <si>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</si>
  <si>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</si>
  <si>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</si>
  <si>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</si>
  <si>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</si>
  <si>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</si>
  <si>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</si>
  <si>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</si>
  <si>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</si>
  <si>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</si>
  <si>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</si>
  <si>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</si>
  <si>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</si>
  <si>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</si>
  <si>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</si>
  <si>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</si>
  <si>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</si>
  <si>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</si>
  <si>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</si>
  <si>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</si>
  <si>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</si>
  <si>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</si>
  <si>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</si>
  <si>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</si>
  <si>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</si>
  <si>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</si>
  <si>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</si>
  <si>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</si>
  <si>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</si>
  <si>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</si>
  <si>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</si>
  <si>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</si>
  <si>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</si>
  <si>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</si>
  <si>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</si>
  <si>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</si>
  <si>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</si>
  <si>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</si>
  <si>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</si>
  <si>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</si>
  <si>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</si>
  <si>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</si>
  <si>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</si>
  <si>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</si>
  <si>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</si>
  <si>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</si>
  <si>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</si>
  <si>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</si>
  <si>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</si>
  <si>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</si>
  <si>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</si>
  <si>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</si>
  <si>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</si>
  <si>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</si>
  <si>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</si>
  <si>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</si>
  <si>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</si>
  <si>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</si>
  <si>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</si>
  <si>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</si>
  <si>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</si>
  <si>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</si>
  <si>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</si>
  <si>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</si>
  <si>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</si>
  <si>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</si>
  <si>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</si>
  <si>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</si>
  <si>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</si>
  <si>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</si>
  <si>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</si>
  <si>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</si>
  <si>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</si>
  <si>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</si>
  <si>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</si>
  <si>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</si>
  <si>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</si>
  <si>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</si>
  <si>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</si>
  <si>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</si>
  <si>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</si>
  <si>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</si>
  <si>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</si>
  <si>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</si>
  <si>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</si>
  <si>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</si>
  <si>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</si>
  <si>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</si>
  <si>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</si>
  <si>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</si>
  <si>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</si>
  <si>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</si>
  <si>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</si>
  <si>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</si>
  <si>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</si>
  <si>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</si>
  <si>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</si>
  <si>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</si>
  <si>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</si>
  <si>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</si>
  <si>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</si>
  <si>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</si>
  <si>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</si>
  <si>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</si>
  <si>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</si>
  <si>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</si>
  <si>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</si>
  <si>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</si>
  <si>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</si>
  <si>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</si>
  <si>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</si>
  <si>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</si>
  <si>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</si>
  <si>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</si>
  <si>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</si>
  <si>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</si>
  <si>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</si>
  <si>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</si>
  <si>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</si>
  <si>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</si>
  <si>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</si>
  <si>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</si>
  <si>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</si>
  <si>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</si>
  <si>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</si>
  <si>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</si>
  <si>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</si>
  <si>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</si>
  <si>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</si>
  <si>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</si>
  <si>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</si>
  <si>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</si>
  <si>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</si>
  <si>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</si>
  <si>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</si>
  <si>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</si>
  <si>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</si>
  <si>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</si>
  <si>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</si>
  <si>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</si>
  <si>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</si>
  <si>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</si>
  <si>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</si>
  <si>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</si>
  <si>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</si>
  <si>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</si>
  <si>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</si>
  <si>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</si>
  <si>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</si>
  <si>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</si>
  <si>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</si>
  <si>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</si>
  <si>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</si>
  <si>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</si>
  <si>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</si>
  <si>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</si>
  <si>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</si>
  <si>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</si>
  <si>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</si>
  <si>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</si>
  <si>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</si>
  <si>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</si>
  <si>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</si>
  <si>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</si>
  <si>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</si>
  <si>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</si>
  <si>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</si>
  <si>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</si>
  <si>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</si>
  <si>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</si>
  <si>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</si>
  <si>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</si>
  <si>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</si>
  <si>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</si>
  <si>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</si>
  <si>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</si>
  <si>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</si>
  <si>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</si>
  <si>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</si>
  <si>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</si>
  <si>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</si>
  <si>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</si>
  <si>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</si>
  <si>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</si>
  <si>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</si>
  <si>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</si>
  <si>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</si>
  <si>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</si>
  <si>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</si>
  <si>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</si>
  <si>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</si>
  <si>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</si>
  <si>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</si>
  <si>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</si>
  <si>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</si>
  <si>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</si>
  <si>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</si>
  <si>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</si>
  <si>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</si>
  <si>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</si>
  <si>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</si>
  <si>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</si>
  <si>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</si>
  <si>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</si>
  <si>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</si>
  <si>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</si>
  <si>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</si>
  <si>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</si>
  <si>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</si>
  <si>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</si>
  <si>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</si>
  <si>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</si>
  <si>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</si>
  <si>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</si>
  <si>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</si>
  <si>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</si>
  <si>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</si>
  <si>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</si>
  <si>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</si>
  <si>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</si>
  <si>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</si>
  <si>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</si>
  <si>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</si>
  <si>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</si>
  <si>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</si>
  <si>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</si>
  <si>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</si>
  <si>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</si>
  <si>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</si>
  <si>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</si>
  <si>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</si>
  <si>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</si>
  <si>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</si>
  <si>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</si>
  <si>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</si>
  <si>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</si>
  <si>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</si>
  <si>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</si>
  <si>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</si>
  <si>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</si>
  <si>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</si>
  <si>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</si>
  <si>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</si>
  <si>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</si>
  <si>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</si>
  <si>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</si>
  <si>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</si>
  <si>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</si>
  <si>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</si>
  <si>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</si>
  <si>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</si>
  <si>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</si>
  <si>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</si>
  <si>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</si>
  <si>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</si>
  <si>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</si>
  <si>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</si>
  <si>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</si>
  <si>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</si>
  <si>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</si>
  <si>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</si>
  <si>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</si>
  <si>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</si>
  <si>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</si>
  <si>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</si>
  <si>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</si>
  <si>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</si>
  <si>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</si>
  <si>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</si>
  <si>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</si>
  <si>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</si>
  <si>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</si>
  <si>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</si>
  <si>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</si>
  <si>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</si>
  <si>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</si>
  <si>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</si>
  <si>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</si>
  <si>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</si>
  <si>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</si>
  <si>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</si>
  <si>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</si>
  <si>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</si>
  <si>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</si>
  <si>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</si>
  <si>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</si>
  <si>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</si>
  <si>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</si>
  <si>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</si>
  <si>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</si>
  <si>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</si>
  <si>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</si>
  <si>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</si>
  <si>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</si>
  <si>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</si>
  <si>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</si>
  <si>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</si>
  <si>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</si>
  <si>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</si>
  <si>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</si>
  <si>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</si>
  <si>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</si>
  <si>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</si>
  <si>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</si>
  <si>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</si>
  <si>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</si>
  <si>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</si>
  <si>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</si>
  <si>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</si>
  <si>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</si>
  <si>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</si>
  <si>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</si>
  <si>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</si>
  <si>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</si>
  <si>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</si>
  <si>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</si>
  <si>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</si>
  <si>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</si>
  <si>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</si>
  <si>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</si>
  <si>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</si>
  <si>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</si>
  <si>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</si>
  <si>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</si>
  <si>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</si>
  <si>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</si>
  <si>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</si>
  <si>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</si>
  <si>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</si>
  <si>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</si>
  <si>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</si>
  <si>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</si>
  <si>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</si>
  <si>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</si>
  <si>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</si>
  <si>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</si>
  <si>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</si>
  <si>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</si>
  <si>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</si>
  <si>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</si>
  <si>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</si>
  <si>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</si>
  <si>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</si>
  <si>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</si>
  <si>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</si>
  <si>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</si>
  <si>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</si>
  <si>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</si>
  <si>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</si>
  <si>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</si>
  <si>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</si>
  <si>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</si>
  <si>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</si>
  <si>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</si>
  <si>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</si>
  <si>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</si>
  <si>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</si>
  <si>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</si>
  <si>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</si>
  <si>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</si>
  <si>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</si>
  <si>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</si>
  <si>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</si>
  <si>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</si>
  <si>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</si>
  <si>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</si>
  <si>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</si>
  <si>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</si>
  <si>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</si>
  <si>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</si>
  <si>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</si>
  <si>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</si>
  <si>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</si>
  <si>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</si>
  <si>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</si>
  <si>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</si>
  <si>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</si>
  <si>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</si>
  <si>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</si>
  <si>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</si>
  <si>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</si>
  <si>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</si>
  <si>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</si>
  <si>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</si>
  <si>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</si>
  <si>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</si>
  <si>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</si>
  <si>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</si>
  <si>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</si>
  <si>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</si>
  <si>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</si>
  <si>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</si>
  <si>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</si>
  <si>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</si>
  <si>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</si>
  <si>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</si>
  <si>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</si>
  <si>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</si>
  <si>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</si>
  <si>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</si>
  <si>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</si>
  <si>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</si>
  <si>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</si>
  <si>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</si>
  <si>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</si>
  <si>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</si>
  <si>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</si>
  <si>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</si>
  <si>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</si>
  <si>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</si>
  <si>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</si>
  <si>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</si>
  <si>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</si>
  <si>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</si>
  <si>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</si>
  <si>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</si>
  <si>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</si>
  <si>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</si>
  <si>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</si>
  <si>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</si>
  <si>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</si>
  <si>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</si>
  <si>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</si>
  <si>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</si>
  <si>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</si>
  <si>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</si>
  <si>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</si>
  <si>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</si>
  <si>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</si>
  <si>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</si>
  <si>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</si>
  <si>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</si>
  <si>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</si>
  <si>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</si>
  <si>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</si>
  <si>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</si>
  <si>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</si>
  <si>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</si>
  <si>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</si>
  <si>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</si>
  <si>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</si>
  <si>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</si>
  <si>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</si>
  <si>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</si>
  <si>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</si>
  <si>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</si>
  <si>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</si>
  <si>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</si>
  <si>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</si>
  <si>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</si>
  <si>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</si>
  <si>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</si>
  <si>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</si>
  <si>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</si>
  <si>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</si>
  <si>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</si>
  <si>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</si>
  <si>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</si>
  <si>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</si>
  <si>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</si>
  <si>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</si>
  <si>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</si>
  <si>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</si>
  <si>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</si>
  <si>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</si>
  <si>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</si>
  <si>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</si>
  <si>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</si>
  <si>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</si>
  <si>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</si>
  <si>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</si>
  <si>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</si>
  <si>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</si>
  <si>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</si>
  <si>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</si>
  <si>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</si>
  <si>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</si>
  <si>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</si>
  <si>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</si>
  <si>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</si>
  <si>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</si>
  <si>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</si>
  <si>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</si>
  <si>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</si>
  <si>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</si>
  <si>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</si>
  <si>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</si>
  <si>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</si>
  <si>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</si>
  <si>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</si>
  <si>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</si>
  <si>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</si>
  <si>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</si>
  <si>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</si>
  <si>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</si>
  <si>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</si>
  <si>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</si>
  <si>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</si>
  <si>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</si>
  <si>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</si>
  <si>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</si>
  <si>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</si>
  <si>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</si>
  <si>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</si>
  <si>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</si>
  <si>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</si>
  <si>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</si>
  <si>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</si>
  <si>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</si>
  <si>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</si>
  <si>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</si>
  <si>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</si>
  <si>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</si>
  <si>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</si>
  <si>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</si>
  <si>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</si>
  <si>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</si>
  <si>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</si>
  <si>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</si>
  <si>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</si>
  <si>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</si>
  <si>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</si>
  <si>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</si>
  <si>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</si>
  <si>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</si>
  <si>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</si>
  <si>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</si>
  <si>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</si>
  <si>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</si>
  <si>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</si>
  <si>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</si>
  <si>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</si>
  <si>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</si>
  <si>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</si>
  <si>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</si>
  <si>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</si>
  <si>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</si>
  <si>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</si>
  <si>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</si>
  <si>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</si>
  <si>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</si>
  <si>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</si>
  <si>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</si>
  <si>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</si>
  <si>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</si>
  <si>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</si>
  <si>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</si>
  <si>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</si>
  <si>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</si>
  <si>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</si>
  <si>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</si>
  <si>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</si>
  <si>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</si>
  <si>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</si>
  <si>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</si>
  <si>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</si>
  <si>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</si>
  <si>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</si>
  <si>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</si>
  <si>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</si>
  <si>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</si>
  <si>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</si>
  <si>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</si>
  <si>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</si>
  <si>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</si>
  <si>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</si>
  <si>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</si>
  <si>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</si>
  <si>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</si>
  <si>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</si>
  <si>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</si>
  <si>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</si>
  <si>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</si>
  <si>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</si>
  <si>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</si>
  <si>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</si>
  <si>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</si>
  <si>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</si>
  <si>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</si>
  <si>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</si>
  <si>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</si>
  <si>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</si>
  <si>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</si>
  <si>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</si>
  <si>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</si>
  <si>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</si>
  <si>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</si>
  <si>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</si>
  <si>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</si>
  <si>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</si>
  <si>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</si>
  <si>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</si>
  <si>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</si>
  <si>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</si>
  <si>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</si>
  <si>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</si>
  <si>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</si>
  <si>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</si>
  <si>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</si>
  <si>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</si>
  <si>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</si>
  <si>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</si>
  <si>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</si>
  <si>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</si>
  <si>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</si>
  <si>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</si>
  <si>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</si>
  <si>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</si>
  <si>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</si>
  <si>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</si>
  <si>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</si>
  <si>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</si>
  <si>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</si>
  <si>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</si>
  <si>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</si>
  <si>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</si>
  <si>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</si>
  <si>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</si>
  <si>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</si>
  <si>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</si>
  <si>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</si>
  <si>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</si>
  <si>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</si>
  <si>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</si>
  <si>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</si>
  <si>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</si>
  <si>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</si>
  <si>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</si>
  <si>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</si>
  <si>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</si>
  <si>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</si>
  <si>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</si>
  <si>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</si>
  <si>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</si>
  <si>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</si>
  <si>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</si>
  <si>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</si>
  <si>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</si>
  <si>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</si>
  <si>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</si>
  <si>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</si>
  <si>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</si>
  <si>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</si>
  <si>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</si>
  <si>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</si>
  <si>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</si>
  <si>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</si>
  <si>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</si>
  <si>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</si>
  <si>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</si>
  <si>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</si>
  <si>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</si>
  <si>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</si>
  <si>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</si>
  <si>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</si>
  <si>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</si>
  <si>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</si>
  <si>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</si>
  <si>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</si>
  <si>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</si>
  <si>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</si>
  <si>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</si>
  <si>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</si>
  <si>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</si>
  <si>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</si>
  <si>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</si>
  <si>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</si>
  <si>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</si>
  <si>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</si>
  <si>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</si>
  <si>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</si>
  <si>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</si>
  <si>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</si>
  <si>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</si>
  <si>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</si>
  <si>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</si>
  <si>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</si>
  <si>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</si>
  <si>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</si>
  <si>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</si>
  <si>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</si>
  <si>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</si>
  <si>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</si>
  <si>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</si>
  <si>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</si>
  <si>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</si>
  <si>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</si>
  <si>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</si>
  <si>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</si>
  <si>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</si>
  <si>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</si>
  <si>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</si>
  <si>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</si>
  <si>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</si>
  <si>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</si>
  <si>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</si>
  <si>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</si>
  <si>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</si>
  <si>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</si>
  <si>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</si>
  <si>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</si>
  <si>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</si>
  <si>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</si>
  <si>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</si>
  <si>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</si>
  <si>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</si>
  <si>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</si>
  <si>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</si>
  <si>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</si>
  <si>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</si>
  <si>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</si>
  <si>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</si>
  <si>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</si>
  <si>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</si>
  <si>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</si>
  <si>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</si>
  <si>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</si>
  <si>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</si>
  <si>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</si>
  <si>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</si>
  <si>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</si>
  <si>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</si>
  <si>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</si>
  <si>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</si>
  <si>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</si>
  <si>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</si>
  <si>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</si>
  <si>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</si>
  <si>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</si>
  <si>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</si>
  <si>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</si>
  <si>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</si>
  <si>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</si>
  <si>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</si>
  <si>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</si>
  <si>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</si>
  <si>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</si>
  <si>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</si>
  <si>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</si>
  <si>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</si>
  <si>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</si>
  <si>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</si>
  <si>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</si>
  <si>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</si>
  <si>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</si>
  <si>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</si>
  <si>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</si>
  <si>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</si>
  <si>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</si>
  <si>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</si>
  <si>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</si>
  <si>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</si>
  <si>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</si>
  <si>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</si>
  <si>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</si>
  <si>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</si>
  <si>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</si>
  <si>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</si>
  <si>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</si>
  <si>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</si>
  <si>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</si>
  <si>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</si>
  <si>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</si>
  <si>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</si>
  <si>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</si>
  <si>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</si>
  <si>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</si>
  <si>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</si>
  <si>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</si>
  <si>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</si>
  <si>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</si>
  <si>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</si>
  <si>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</si>
  <si>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</si>
  <si>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</si>
  <si>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</si>
  <si>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</si>
  <si>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</si>
  <si>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</si>
  <si>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</si>
  <si>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</si>
  <si>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</si>
  <si>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</si>
  <si>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</si>
  <si>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</si>
  <si>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</si>
  <si>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</si>
  <si>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</si>
  <si>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</si>
  <si>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</si>
  <si>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</si>
  <si>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</si>
  <si>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</si>
  <si>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</si>
  <si>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</si>
  <si>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</si>
  <si>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</si>
  <si>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</si>
  <si>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</si>
  <si>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</si>
  <si>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</si>
  <si>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</si>
  <si>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</si>
  <si>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</si>
  <si>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</si>
  <si>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</si>
  <si>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</si>
  <si>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</si>
  <si>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</si>
  <si>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</si>
  <si>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</si>
  <si>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</si>
  <si>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</si>
  <si>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</si>
  <si>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</si>
  <si>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</si>
  <si>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</si>
  <si>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</si>
  <si>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</si>
  <si>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</si>
  <si>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</si>
  <si>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</si>
  <si>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</si>
  <si>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</si>
  <si>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</si>
  <si>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</si>
  <si>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</si>
  <si>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</si>
  <si>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</si>
  <si>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</si>
  <si>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</si>
  <si>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</si>
  <si>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</si>
  <si>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</si>
  <si>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</si>
  <si>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</si>
  <si>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</si>
  <si>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</si>
  <si>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</si>
  <si>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</si>
  <si>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</si>
  <si>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</si>
  <si>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</si>
  <si>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</si>
  <si>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</si>
  <si>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</si>
  <si>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</si>
  <si>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</si>
  <si>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</si>
  <si>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</si>
  <si>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</si>
  <si>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</si>
  <si>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</si>
  <si>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</si>
  <si>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</si>
  <si>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</si>
  <si>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</si>
  <si>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</si>
  <si>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</si>
  <si>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</si>
  <si>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</si>
  <si>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</si>
  <si>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</si>
  <si>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</si>
  <si>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</si>
  <si>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</si>
  <si>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</si>
  <si>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</si>
  <si>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</si>
  <si>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</si>
  <si>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</si>
  <si>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</si>
  <si>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</si>
  <si>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</si>
  <si>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</si>
  <si>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</si>
  <si>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</si>
  <si>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</si>
  <si>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</si>
  <si>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</si>
  <si>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</si>
  <si>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</si>
  <si>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</si>
  <si>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</si>
  <si>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</si>
  <si>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</si>
  <si>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</si>
  <si>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</si>
  <si>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</si>
  <si>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</si>
  <si>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</si>
  <si>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</si>
  <si>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</si>
  <si>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</si>
  <si>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</si>
  <si>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</si>
  <si>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</si>
  <si>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</si>
  <si>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</si>
  <si>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</si>
  <si>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</si>
  <si>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</si>
  <si>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</si>
  <si>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</si>
  <si>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</si>
  <si>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</si>
  <si>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</si>
  <si>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</si>
  <si>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</si>
  <si>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</si>
  <si>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</si>
  <si>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</si>
  <si>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</si>
  <si>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</si>
  <si>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</si>
  <si>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</si>
  <si>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</si>
  <si>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</si>
  <si>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</si>
  <si>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</si>
  <si>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</si>
  <si>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</si>
  <si>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</si>
  <si>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</si>
  <si>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</si>
  <si>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</si>
  <si>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</si>
  <si>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</si>
  <si>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</si>
  <si>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</si>
  <si>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</si>
  <si>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</si>
  <si>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</si>
  <si>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</si>
  <si>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</si>
  <si>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</si>
  <si>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</si>
  <si>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</si>
  <si>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</si>
  <si>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</si>
  <si>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</si>
  <si>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</si>
  <si>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</si>
  <si>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</si>
  <si>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</si>
  <si>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</si>
  <si>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</si>
  <si>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</si>
  <si>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</si>
  <si>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</si>
  <si>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</si>
  <si>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</si>
  <si>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</si>
  <si>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</si>
  <si>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</si>
  <si>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</si>
  <si>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</si>
  <si>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</si>
  <si>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</si>
  <si>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</si>
  <si>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</si>
  <si>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</si>
  <si>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</si>
  <si>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</si>
  <si>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</si>
  <si>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</si>
  <si>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</si>
  <si>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</si>
  <si>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</si>
  <si>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</si>
  <si>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</si>
  <si>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</si>
  <si>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</si>
  <si>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</si>
  <si>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</si>
  <si>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</si>
  <si>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</si>
  <si>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</si>
  <si>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</si>
  <si>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</si>
  <si>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</si>
  <si>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</si>
  <si>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</si>
  <si>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</si>
  <si>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</si>
  <si>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</si>
  <si>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</si>
  <si>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</si>
  <si>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</si>
  <si>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</si>
  <si>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</si>
  <si>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</si>
  <si>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</si>
  <si>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</si>
  <si>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</si>
  <si>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</si>
  <si>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</si>
  <si>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</si>
  <si>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</si>
  <si>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</si>
  <si>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</si>
  <si>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</si>
  <si>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</si>
  <si>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</si>
  <si>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</si>
  <si>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</si>
  <si>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</si>
  <si>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</si>
  <si>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</si>
  <si>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</si>
  <si>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</si>
  <si>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</si>
  <si>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</si>
  <si>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</si>
  <si>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</si>
  <si>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</si>
  <si>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</si>
  <si>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</si>
  <si>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</si>
  <si>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</si>
  <si>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</si>
  <si>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</si>
  <si>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</si>
  <si>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</si>
  <si>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</si>
  <si>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</si>
  <si>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</si>
  <si>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</si>
  <si>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</si>
  <si>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</si>
  <si>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</si>
  <si>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</si>
  <si>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</si>
  <si>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</si>
  <si>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</si>
  <si>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</si>
  <si>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</si>
  <si>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</si>
  <si>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</si>
  <si>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</si>
  <si>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</si>
  <si>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</si>
  <si>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</si>
  <si>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</si>
  <si>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</si>
  <si>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</si>
  <si>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</si>
  <si>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</si>
  <si>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</si>
  <si>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</si>
  <si>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</si>
  <si>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</si>
  <si>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</si>
  <si>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</si>
  <si>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</si>
  <si>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</si>
  <si>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</si>
  <si>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</si>
  <si>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</si>
  <si>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</si>
  <si>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</si>
  <si>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</si>
  <si>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</si>
  <si>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</si>
  <si>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</si>
  <si>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</si>
  <si>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</si>
  <si>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</si>
  <si>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</si>
  <si>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</si>
  <si>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</si>
  <si>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</si>
  <si>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</si>
  <si>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</si>
  <si>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</si>
  <si>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</si>
  <si>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</si>
  <si>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</si>
  <si>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</si>
  <si>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</si>
  <si>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</si>
  <si>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</si>
  <si>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</si>
  <si>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</si>
  <si>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</si>
  <si>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</si>
  <si>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</si>
  <si>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</si>
  <si>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</si>
  <si>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</si>
  <si>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</si>
  <si>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</si>
  <si>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</si>
  <si>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</si>
  <si>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</si>
  <si>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</si>
  <si>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</si>
  <si>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</si>
  <si>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</si>
  <si>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</si>
  <si>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</si>
  <si>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</si>
  <si>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</si>
  <si>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</si>
  <si>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</si>
  <si>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</si>
  <si>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</si>
  <si>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</si>
  <si>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</si>
  <si>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</si>
  <si>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</si>
  <si>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</si>
  <si>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</si>
  <si>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</si>
  <si>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</si>
  <si>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</si>
  <si>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</si>
  <si>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</si>
  <si>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</si>
  <si>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</si>
  <si>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</si>
  <si>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</si>
  <si>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</si>
  <si>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</si>
  <si>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</si>
  <si>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</si>
  <si>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</si>
  <si>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</si>
  <si>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</si>
  <si>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</si>
  <si>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</si>
  <si>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</si>
  <si>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</si>
  <si>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</si>
  <si>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</si>
  <si>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</si>
  <si>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</si>
  <si>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</si>
  <si>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</si>
  <si>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</si>
  <si>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</si>
  <si>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</si>
  <si>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</si>
  <si>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</si>
  <si>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</si>
  <si>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</si>
  <si>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</si>
  <si>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</si>
  <si>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</si>
  <si>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</si>
  <si>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</si>
  <si>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</si>
  <si>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</si>
  <si>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</si>
  <si>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</si>
  <si>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</si>
  <si>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</si>
  <si>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</si>
  <si>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</si>
  <si>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</si>
  <si>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</si>
  <si>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</si>
  <si>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</si>
  <si>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</si>
  <si>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</si>
  <si>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</si>
  <si>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</si>
  <si>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</si>
  <si>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</si>
  <si>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</si>
  <si>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</si>
  <si>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</si>
  <si>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</si>
  <si>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</si>
  <si>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</si>
  <si>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</si>
  <si>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</si>
  <si>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</si>
  <si>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</si>
  <si>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</si>
  <si>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</si>
  <si>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</si>
  <si>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</si>
  <si>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</si>
  <si>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</si>
  <si>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</si>
  <si>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</si>
  <si>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</si>
  <si>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</si>
  <si>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</si>
  <si>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</si>
  <si>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</si>
  <si>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</si>
  <si>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</si>
  <si>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</si>
  <si>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</si>
  <si>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</si>
  <si>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</si>
  <si>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</si>
  <si>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</si>
  <si>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</si>
  <si>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</si>
  <si>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</si>
  <si>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</si>
  <si>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</si>
  <si>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</si>
  <si>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</si>
  <si>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</si>
  <si>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</si>
  <si>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</si>
  <si>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</si>
  <si>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</si>
  <si>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</si>
  <si>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</si>
  <si>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</si>
  <si>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</si>
  <si>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</si>
  <si>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</si>
  <si>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</si>
  <si>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</si>
  <si>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</si>
  <si>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</si>
  <si>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</si>
  <si>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</si>
  <si>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</si>
  <si>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</si>
  <si>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</si>
  <si>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</si>
  <si>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</si>
  <si>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</si>
  <si>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</si>
  <si>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</si>
  <si>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</si>
  <si>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</si>
  <si>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</si>
  <si>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</si>
  <si>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</si>
  <si>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</si>
  <si>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</si>
  <si>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</si>
  <si>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</si>
  <si>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</si>
  <si>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</si>
  <si>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</si>
  <si>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</si>
  <si>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</si>
  <si>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</si>
  <si>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</si>
  <si>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</si>
  <si>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</si>
  <si>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</si>
  <si>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</si>
  <si>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</si>
  <si>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</si>
  <si>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</si>
  <si>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</si>
  <si>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</si>
  <si>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</si>
  <si>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</si>
  <si>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</si>
  <si>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</si>
  <si>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</si>
  <si>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</si>
  <si>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</si>
  <si>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</si>
  <si>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</si>
  <si>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</si>
  <si>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</si>
  <si>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</si>
  <si>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</si>
  <si>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</si>
  <si>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</si>
  <si>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</si>
  <si>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</si>
  <si>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</si>
  <si>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</si>
  <si>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</si>
  <si>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</si>
  <si>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</si>
  <si>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</si>
  <si>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</si>
  <si>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</si>
  <si>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</si>
  <si>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</si>
  <si>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</si>
  <si>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</si>
  <si>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</si>
  <si>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</si>
  <si>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</si>
  <si>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</si>
  <si>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</si>
  <si>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</si>
  <si>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</si>
  <si>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</si>
  <si>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</si>
  <si>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</si>
  <si>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</si>
  <si>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</si>
  <si>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</si>
  <si>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</si>
  <si>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</si>
  <si>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</si>
  <si>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</si>
  <si>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</si>
  <si>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</si>
  <si>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</si>
  <si>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</si>
  <si>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</si>
  <si>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</si>
  <si>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</si>
  <si>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</si>
  <si>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</si>
  <si>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</si>
  <si>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</si>
  <si>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</si>
  <si>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</si>
  <si>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</si>
  <si>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</si>
  <si>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</si>
  <si>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</si>
  <si>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</si>
  <si>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</si>
  <si>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</si>
  <si>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</si>
  <si>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</si>
  <si>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</si>
  <si>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</si>
  <si>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</si>
  <si>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</si>
  <si>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</si>
  <si>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</si>
  <si>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</si>
  <si>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</si>
  <si>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</si>
  <si>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</si>
  <si>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</si>
  <si>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</si>
  <si>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</si>
  <si>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</si>
  <si>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</si>
  <si>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</si>
  <si>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</si>
  <si>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</si>
  <si>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</si>
  <si>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</si>
  <si>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</si>
  <si>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</si>
  <si>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</si>
  <si>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</si>
  <si>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</si>
  <si>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</si>
  <si>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</si>
  <si>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</si>
  <si>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</si>
  <si>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</si>
  <si>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</si>
  <si>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</si>
  <si>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</si>
  <si>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</si>
  <si>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</si>
  <si>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</si>
  <si>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</si>
  <si>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</si>
  <si>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</si>
  <si>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</si>
  <si>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</si>
  <si>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</si>
  <si>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</si>
  <si>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</si>
  <si>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</si>
  <si>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</si>
  <si>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</si>
  <si>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</si>
  <si>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</si>
  <si>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</si>
  <si>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</si>
  <si>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</si>
  <si>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</si>
  <si>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</si>
  <si>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</si>
  <si>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</si>
  <si>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</si>
  <si>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</si>
  <si>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</si>
  <si>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</si>
  <si>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</si>
  <si>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</si>
  <si>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</si>
  <si>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</si>
  <si>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</si>
  <si>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</si>
  <si>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</si>
  <si>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</si>
  <si>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</si>
  <si>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</si>
  <si>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</si>
  <si>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</si>
  <si>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</si>
  <si>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</si>
  <si>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</si>
  <si>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</si>
  <si>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</si>
  <si>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</si>
  <si>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</si>
  <si>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</si>
  <si>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</si>
  <si>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</si>
  <si>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</si>
  <si>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</si>
  <si>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</si>
  <si>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</si>
  <si>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</si>
  <si>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</si>
  <si>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</si>
  <si>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</si>
  <si>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</si>
  <si>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</si>
  <si>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</si>
  <si>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</si>
  <si>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</si>
  <si>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</si>
  <si>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</si>
  <si>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</si>
  <si>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</si>
  <si>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</si>
  <si>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</si>
  <si>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</si>
  <si>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</si>
  <si>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</si>
  <si>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</si>
  <si>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</si>
  <si>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</si>
  <si>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</si>
  <si>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</si>
  <si>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</si>
  <si>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</si>
  <si>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</si>
  <si>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</si>
  <si>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</si>
  <si>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</si>
  <si>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</si>
  <si>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</si>
  <si>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</si>
  <si>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</si>
  <si>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</si>
  <si>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</si>
  <si>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</si>
  <si>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</si>
  <si>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</si>
  <si>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</si>
  <si>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</si>
  <si>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</si>
  <si>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</si>
  <si>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</si>
  <si>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</si>
  <si>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</si>
  <si>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</si>
  <si>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</si>
  <si>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</si>
  <si>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</si>
  <si>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</si>
  <si>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</si>
  <si>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</si>
  <si>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</si>
  <si>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</si>
  <si>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</si>
  <si>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</si>
  <si>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</si>
  <si>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</si>
  <si>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</si>
  <si>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</si>
  <si>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</si>
  <si>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</si>
  <si>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</si>
  <si>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</si>
  <si>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</si>
  <si>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</si>
  <si>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</si>
  <si>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</si>
  <si>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</si>
  <si>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</si>
  <si>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</si>
  <si>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</si>
  <si>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</si>
  <si>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</si>
  <si>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</si>
  <si>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</si>
  <si>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</si>
  <si>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</si>
  <si>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</si>
  <si>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</si>
  <si>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</si>
  <si>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</si>
  <si>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</si>
  <si>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</si>
  <si>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</si>
  <si>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</si>
  <si>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</si>
  <si>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</si>
  <si>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</si>
  <si>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</si>
  <si>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</si>
  <si>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</si>
  <si>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</si>
  <si>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</si>
  <si>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</si>
  <si>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</si>
  <si>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</si>
  <si>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</si>
  <si>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</si>
  <si>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</si>
  <si>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</si>
  <si>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</si>
  <si>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</si>
  <si>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</si>
  <si>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</si>
  <si>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</si>
  <si>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</si>
  <si>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</si>
  <si>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</si>
  <si>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</si>
  <si>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</si>
  <si>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</si>
  <si>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</si>
  <si>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</si>
  <si>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</si>
  <si>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</si>
  <si>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</si>
  <si>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</si>
  <si>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</si>
  <si>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</si>
  <si>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</si>
  <si>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</si>
  <si>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</si>
  <si>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</si>
  <si>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</si>
  <si>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</si>
  <si>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</si>
  <si>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</si>
  <si>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</si>
  <si>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</si>
  <si>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</si>
  <si>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</si>
  <si>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</si>
  <si>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</si>
  <si>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</si>
  <si>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</si>
  <si>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</si>
  <si>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</si>
  <si>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</si>
  <si>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</si>
  <si>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</si>
  <si>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</si>
  <si>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</si>
  <si>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</si>
  <si>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</si>
  <si>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</si>
  <si>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</si>
  <si>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</si>
  <si>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</si>
  <si>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</si>
  <si>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</si>
  <si>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</si>
  <si>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</si>
  <si>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</si>
  <si>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</si>
  <si>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</si>
  <si>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</si>
  <si>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</si>
  <si>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</si>
  <si>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</si>
  <si>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</si>
  <si>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</si>
  <si>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</si>
  <si>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</si>
  <si>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</si>
  <si>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</si>
  <si>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</si>
  <si>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</si>
  <si>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</si>
  <si>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</si>
  <si>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</si>
  <si>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</si>
  <si>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</si>
  <si>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</si>
  <si>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</si>
  <si>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</si>
  <si>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</si>
  <si>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</si>
  <si>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</si>
  <si>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</si>
  <si>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</si>
  <si>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</si>
  <si>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</si>
  <si>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</si>
  <si>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</si>
  <si>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</si>
  <si>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</si>
  <si>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</si>
  <si>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</si>
  <si>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</si>
  <si>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</si>
  <si>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</si>
  <si>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</si>
  <si>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</si>
  <si>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</si>
  <si>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</si>
  <si>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</si>
  <si>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</si>
  <si>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</si>
  <si>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</si>
  <si>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</si>
  <si>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</si>
  <si>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</si>
  <si>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</si>
  <si>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</si>
  <si>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</si>
  <si>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</si>
  <si>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</si>
  <si>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</si>
  <si>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</si>
  <si>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</si>
  <si>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</si>
  <si>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</si>
  <si>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</si>
  <si>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</si>
  <si>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</si>
  <si>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</si>
  <si>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</si>
  <si>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</si>
  <si>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</si>
  <si>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</si>
  <si>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</si>
  <si>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</si>
  <si>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</si>
  <si>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</si>
  <si>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</si>
  <si>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</si>
  <si>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</si>
  <si>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</si>
  <si>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</si>
  <si>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</si>
  <si>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</si>
  <si>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</si>
  <si>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</si>
  <si>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</si>
  <si>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</si>
  <si>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</si>
  <si>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</si>
  <si>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</si>
  <si>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</si>
  <si>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</si>
  <si>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</si>
  <si>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</si>
  <si>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</si>
  <si>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</si>
  <si>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</si>
  <si>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</si>
  <si>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</si>
  <si>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</si>
  <si>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</si>
  <si>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</si>
  <si>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</si>
  <si>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</si>
  <si>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</si>
  <si>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</si>
  <si>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</si>
  <si>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</si>
  <si>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</si>
  <si>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</si>
  <si>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</si>
  <si>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</si>
  <si>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</si>
  <si>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</si>
  <si>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</si>
  <si>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</si>
  <si>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</si>
  <si>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</si>
  <si>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</si>
  <si>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</si>
  <si>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</si>
  <si>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</si>
  <si>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</si>
  <si>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</si>
  <si>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</si>
  <si>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</si>
  <si>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</si>
  <si>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</si>
  <si>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</si>
  <si>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</si>
  <si>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</si>
  <si>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</si>
  <si>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</si>
  <si>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</si>
  <si>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</si>
  <si>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</si>
  <si>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</si>
  <si>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</si>
  <si>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</si>
  <si>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</si>
  <si>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</si>
  <si>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</si>
  <si>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</si>
  <si>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</si>
  <si>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</si>
  <si>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</si>
  <si>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</si>
  <si>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</si>
  <si>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</si>
  <si>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</si>
  <si>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</si>
  <si>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</si>
  <si>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</si>
  <si>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</si>
  <si>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</si>
  <si>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</si>
  <si>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</si>
  <si>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</si>
  <si>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</si>
  <si>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</si>
  <si>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</si>
  <si>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</si>
  <si>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</si>
  <si>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</si>
  <si>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</si>
  <si>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</si>
  <si>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</si>
  <si>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</si>
  <si>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</si>
  <si>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</si>
  <si>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</si>
  <si>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</si>
  <si>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</si>
  <si>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</si>
  <si>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</si>
  <si>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</si>
  <si>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</si>
  <si>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</si>
  <si>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</si>
  <si>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</si>
  <si>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</si>
  <si>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</si>
  <si>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</si>
  <si>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</si>
  <si>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</si>
  <si>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</si>
  <si>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</si>
  <si>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</si>
  <si>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</si>
  <si>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</si>
  <si>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</si>
  <si>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</si>
  <si>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</si>
  <si>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</si>
  <si>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</si>
  <si>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</si>
  <si>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</si>
  <si>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</si>
  <si>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</si>
  <si>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</si>
  <si>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</si>
  <si>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</si>
  <si>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</si>
  <si>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</si>
  <si>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</si>
  <si>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</si>
  <si>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</si>
  <si>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</si>
  <si>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</si>
  <si>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</si>
  <si>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</si>
  <si>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</si>
  <si>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</si>
  <si>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</si>
  <si>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</si>
  <si>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</si>
  <si>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</si>
  <si>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</si>
  <si>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</si>
  <si>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</si>
  <si>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</si>
  <si>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</si>
  <si>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</si>
  <si>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</si>
  <si>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</si>
  <si>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</si>
  <si>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</si>
  <si>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</si>
  <si>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</si>
  <si>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</si>
  <si>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</si>
  <si>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</si>
  <si>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</si>
  <si>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</si>
  <si>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</si>
  <si>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</si>
  <si>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</si>
  <si>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</si>
  <si>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</si>
  <si>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</si>
  <si>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</si>
  <si>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</si>
  <si>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</si>
  <si>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</si>
  <si>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</si>
  <si>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</si>
  <si>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</si>
  <si>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</si>
  <si>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</si>
  <si>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</si>
  <si>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</si>
  <si>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</si>
  <si>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</si>
  <si>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</si>
  <si>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</si>
  <si>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</si>
  <si>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</si>
  <si>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</si>
  <si>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</si>
  <si>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</si>
  <si>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</si>
  <si>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</si>
  <si>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</si>
  <si>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</si>
  <si>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</si>
  <si>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</si>
  <si>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</si>
  <si>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</si>
  <si>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</si>
  <si>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</si>
  <si>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</si>
  <si>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</si>
  <si>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</si>
  <si>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</si>
  <si>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</si>
  <si>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</si>
  <si>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</si>
  <si>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</si>
  <si>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</si>
  <si>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</si>
  <si>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</si>
  <si>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</si>
  <si>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</si>
  <si>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</si>
  <si>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</si>
  <si>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</si>
  <si>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</si>
  <si>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</si>
  <si>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</si>
  <si>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</si>
  <si>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</si>
  <si>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</si>
  <si>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</si>
  <si>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</si>
  <si>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</si>
  <si>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</si>
  <si>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</si>
  <si>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</si>
  <si>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</si>
  <si>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</si>
  <si>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</si>
  <si>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</si>
  <si>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</si>
  <si>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</si>
  <si>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</si>
  <si>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</si>
  <si>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</si>
  <si>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</si>
  <si>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</si>
  <si>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</si>
  <si>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</si>
  <si>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</si>
  <si>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</si>
  <si>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</si>
  <si>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</si>
  <si>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</si>
  <si>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</si>
  <si>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</si>
  <si>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</si>
  <si>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</si>
  <si>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</si>
  <si>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</si>
  <si>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</si>
  <si>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</si>
  <si>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</si>
  <si>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</si>
  <si>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</si>
  <si>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</si>
  <si>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</si>
  <si>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</si>
  <si>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</si>
  <si>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</si>
  <si>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</si>
  <si>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</si>
  <si>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</si>
  <si>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</si>
  <si>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</si>
  <si>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</si>
  <si>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</si>
  <si>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</si>
  <si>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</si>
  <si>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</si>
  <si>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</si>
  <si>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</si>
  <si>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</si>
  <si>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</si>
  <si>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</si>
  <si>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</si>
  <si>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</si>
  <si>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</si>
  <si>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</si>
  <si>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</si>
  <si>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</si>
  <si>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</si>
  <si>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</si>
  <si>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</si>
  <si>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</si>
  <si>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</si>
  <si>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</si>
  <si>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</si>
  <si>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</si>
  <si>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</si>
  <si>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</si>
  <si>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</si>
  <si>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</si>
  <si>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</si>
  <si>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</si>
  <si>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</si>
  <si>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</si>
  <si>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</si>
  <si>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</si>
  <si>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</si>
  <si>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</si>
  <si>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</si>
  <si>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</si>
  <si>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</si>
  <si>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</si>
  <si>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</si>
  <si>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</si>
  <si>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</si>
  <si>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</si>
  <si>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</si>
  <si>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</si>
  <si>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</si>
  <si>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</si>
  <si>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</si>
  <si>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</si>
  <si>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</si>
  <si>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</si>
  <si>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</si>
  <si>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</si>
  <si>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</si>
  <si>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</si>
  <si>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</si>
  <si>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</si>
  <si>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</si>
  <si>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</si>
  <si>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</si>
  <si>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</si>
  <si>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</si>
  <si>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</si>
  <si>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</si>
  <si>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</si>
  <si>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</si>
  <si>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</si>
  <si>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</si>
  <si>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</si>
  <si>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</si>
  <si>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</si>
  <si>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</si>
  <si>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</si>
  <si>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</si>
  <si>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</si>
  <si>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</si>
  <si>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</si>
  <si>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</si>
  <si>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</si>
  <si>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</si>
  <si>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</si>
  <si>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</si>
  <si>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</si>
  <si>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</si>
  <si>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</si>
  <si>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</si>
  <si>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</si>
  <si>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</si>
  <si>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</si>
  <si>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</si>
  <si>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</si>
  <si>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</si>
  <si>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</si>
  <si>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</si>
  <si>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</si>
  <si>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</si>
  <si>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</si>
  <si>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</si>
  <si>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</si>
  <si>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</si>
  <si>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</si>
  <si>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</si>
  <si>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</si>
  <si>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</si>
  <si>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</si>
  <si>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</si>
  <si>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</si>
  <si>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</si>
  <si>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</si>
  <si>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</si>
  <si>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</si>
  <si>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</si>
  <si>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</si>
  <si>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</si>
  <si>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</si>
  <si>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</si>
  <si>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</si>
  <si>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</si>
  <si>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</si>
  <si>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</si>
  <si>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</si>
  <si>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</si>
  <si>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</si>
  <si>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</si>
  <si>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</si>
  <si>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</si>
  <si>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</si>
  <si>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</si>
  <si>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</si>
  <si>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</si>
  <si>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</si>
  <si>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</si>
  <si>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</si>
  <si>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</si>
  <si>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</si>
  <si>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</si>
  <si>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</si>
  <si>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</si>
  <si>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</si>
  <si>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</si>
  <si>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</si>
  <si>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</si>
  <si>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</si>
  <si>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</si>
  <si>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</si>
  <si>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</si>
  <si>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</si>
  <si>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</si>
  <si>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</si>
  <si>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</si>
  <si>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</si>
  <si>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</si>
  <si>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</si>
  <si>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</si>
  <si>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</si>
  <si>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</si>
  <si>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</si>
  <si>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</si>
  <si>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</si>
  <si>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</si>
  <si>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</si>
  <si>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</si>
  <si>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</si>
  <si>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</si>
  <si>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</si>
  <si>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</si>
  <si>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</si>
  <si>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</si>
  <si>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</si>
  <si>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</si>
  <si>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</si>
  <si>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</si>
  <si>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</si>
  <si>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</si>
  <si>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</si>
  <si>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</si>
  <si>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</si>
  <si>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</si>
  <si>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</si>
  <si>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</si>
  <si>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</si>
  <si>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</si>
  <si>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</si>
  <si>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</si>
  <si>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</si>
  <si>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</si>
  <si>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</si>
  <si>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</si>
  <si>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</si>
  <si>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</si>
  <si>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</si>
  <si>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</si>
  <si>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</si>
  <si>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</si>
  <si>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</si>
  <si>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</si>
  <si>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</si>
  <si>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</si>
  <si>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</si>
  <si>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</si>
  <si>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</si>
  <si>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</si>
  <si>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</si>
  <si>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</si>
  <si>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</si>
  <si>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</si>
  <si>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</si>
  <si>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</si>
  <si>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</si>
  <si>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</si>
  <si>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</si>
  <si>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</si>
  <si>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</si>
  <si>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</si>
  <si>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</si>
  <si>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</si>
  <si>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</si>
  <si>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</si>
  <si>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</si>
  <si>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</si>
  <si>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</si>
  <si>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</si>
  <si>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</si>
  <si>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</si>
  <si>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</si>
  <si>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</si>
  <si>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</si>
  <si>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</si>
  <si>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</si>
  <si>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</si>
  <si>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</si>
  <si>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</si>
  <si>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</si>
  <si>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</si>
  <si>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</si>
  <si>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</si>
  <si>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</si>
  <si>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</si>
  <si>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</si>
  <si>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</si>
  <si>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</si>
  <si>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</si>
  <si>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</si>
  <si>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</si>
  <si>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</si>
  <si>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</si>
  <si>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</si>
  <si>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</si>
  <si>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</si>
  <si>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</si>
  <si>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</si>
  <si>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</si>
  <si>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</si>
  <si>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</si>
  <si>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</si>
  <si>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</si>
  <si>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</si>
  <si>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</si>
  <si>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</si>
  <si>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</si>
  <si>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</si>
  <si>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</si>
  <si>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</si>
  <si>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</si>
  <si>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</si>
  <si>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</si>
  <si>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</si>
  <si>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</si>
  <si>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</si>
  <si>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</si>
  <si>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</si>
  <si>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</si>
  <si>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</si>
  <si>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</si>
  <si>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</si>
  <si>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</si>
  <si>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</si>
  <si>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</si>
  <si>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</si>
  <si>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</si>
  <si>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</si>
  <si>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</si>
  <si>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</si>
  <si>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</si>
  <si>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</si>
  <si>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</si>
  <si>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</si>
  <si>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</si>
  <si>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</si>
  <si>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</si>
  <si>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</si>
  <si>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</si>
  <si>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</si>
  <si>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</si>
  <si>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</si>
  <si>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</si>
  <si>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</si>
  <si>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</si>
  <si>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</si>
  <si>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</si>
  <si>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</si>
  <si>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</si>
  <si>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</si>
  <si>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</si>
  <si>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</si>
  <si>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</si>
  <si>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</si>
  <si>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</si>
  <si>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</si>
  <si>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</si>
  <si>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</si>
  <si>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</si>
  <si>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</si>
  <si>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</si>
  <si>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</si>
  <si>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</si>
  <si>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</si>
  <si>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</si>
  <si>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</si>
  <si>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</si>
  <si>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</si>
  <si>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</si>
  <si>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</si>
  <si>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</si>
  <si>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</si>
  <si>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</si>
  <si>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</si>
  <si>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</si>
  <si>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</si>
  <si>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</si>
  <si>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</si>
  <si>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</si>
  <si>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</si>
  <si>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</si>
  <si>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</si>
  <si>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</si>
  <si>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</si>
  <si>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</si>
  <si>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</si>
  <si>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</si>
  <si>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</si>
  <si>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</si>
  <si>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</si>
  <si>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</si>
  <si>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</si>
  <si>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</si>
  <si>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</si>
  <si>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</si>
  <si>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</si>
  <si>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</si>
  <si>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</si>
  <si>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</si>
  <si>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</si>
  <si>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</si>
  <si>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</si>
  <si>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</si>
  <si>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</si>
  <si>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</si>
  <si>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</si>
  <si>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</si>
  <si>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</si>
  <si>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</si>
  <si>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</si>
  <si>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</si>
  <si>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</si>
  <si>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</si>
  <si>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</si>
  <si>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</si>
  <si>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</si>
  <si>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</si>
  <si>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</si>
  <si>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</si>
  <si>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</si>
  <si>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</si>
  <si>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</si>
  <si>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</si>
  <si>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</si>
  <si>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</si>
  <si>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</si>
  <si>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</si>
  <si>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</si>
  <si>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</si>
  <si>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</si>
  <si>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</si>
  <si>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</si>
  <si>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</si>
  <si>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</si>
  <si>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</si>
  <si>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</si>
  <si>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</si>
  <si>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</si>
  <si>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</si>
  <si>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</si>
  <si>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</si>
  <si>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</si>
  <si>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</si>
  <si>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</si>
  <si>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</si>
  <si>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</si>
  <si>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</si>
  <si>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</si>
  <si>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</si>
  <si>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</si>
  <si>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</si>
  <si>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</si>
  <si>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</si>
  <si>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</si>
  <si>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</si>
  <si>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</si>
  <si>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</si>
  <si>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</si>
  <si>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</si>
  <si>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</si>
  <si>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</si>
  <si>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</si>
  <si>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</si>
  <si>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</si>
  <si>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</si>
  <si>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</si>
  <si>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</si>
  <si>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</si>
  <si>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</si>
  <si>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</si>
  <si>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</si>
  <si>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</si>
  <si>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</si>
  <si>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</si>
  <si>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</si>
  <si>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</si>
  <si>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</si>
  <si>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</si>
  <si>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</si>
  <si>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</si>
  <si>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</si>
  <si>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</si>
  <si>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</si>
  <si>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</si>
  <si>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</si>
  <si>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</si>
  <si>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</si>
  <si>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</si>
  <si>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</si>
  <si>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</si>
  <si>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</si>
  <si>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</si>
  <si>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</si>
  <si>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</si>
  <si>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</si>
  <si>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</si>
  <si>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</si>
  <si>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</si>
  <si>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</si>
  <si>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</si>
  <si>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</si>
  <si>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</si>
  <si>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</si>
  <si>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</si>
  <si>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</si>
  <si>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</si>
  <si>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</si>
  <si>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</si>
  <si>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</si>
  <si>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</si>
  <si>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</si>
  <si>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</si>
  <si>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</si>
  <si>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</si>
  <si>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</si>
  <si>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</si>
  <si>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</si>
  <si>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</si>
  <si>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</si>
  <si>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</si>
  <si>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</si>
  <si>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</si>
  <si>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</si>
  <si>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</si>
  <si>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</si>
  <si>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</si>
  <si>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</si>
  <si>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</si>
  <si>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</si>
  <si>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</si>
  <si>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</si>
  <si>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</si>
  <si>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</si>
  <si>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</si>
  <si>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</si>
  <si>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</si>
  <si>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</si>
  <si>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</si>
  <si>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</si>
  <si>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</si>
  <si>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</si>
  <si>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</si>
  <si>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</si>
  <si>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</si>
  <si>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</si>
  <si>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</si>
  <si>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</si>
  <si>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</si>
  <si>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</si>
  <si>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</si>
  <si>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</si>
  <si>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</si>
  <si>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</si>
  <si>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</si>
  <si>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</si>
  <si>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</si>
  <si>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</si>
  <si>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</si>
  <si>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</si>
  <si>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</si>
  <si>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</si>
  <si>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</si>
  <si>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</si>
  <si>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</si>
  <si>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</si>
  <si>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</si>
  <si>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</si>
  <si>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</si>
  <si>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</si>
  <si>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</si>
  <si>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</si>
  <si>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</si>
  <si>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</si>
  <si>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</si>
  <si>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</si>
  <si>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</si>
  <si>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</si>
  <si>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</si>
  <si>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</si>
  <si>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</si>
  <si>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</si>
  <si>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</si>
  <si>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</si>
  <si>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</si>
  <si>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</si>
  <si>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</si>
  <si>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</si>
  <si>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</si>
  <si>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</si>
  <si>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</si>
  <si>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</si>
  <si>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</si>
  <si>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</si>
  <si>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</si>
  <si>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</si>
  <si>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</si>
  <si>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</si>
  <si>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</si>
  <si>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</si>
  <si>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</si>
  <si>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</si>
  <si>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</si>
  <si>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</si>
  <si>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</si>
  <si>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</si>
  <si>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</si>
  <si>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</si>
  <si>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</si>
  <si>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</si>
  <si>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</si>
  <si>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</si>
  <si>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</si>
  <si>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</si>
  <si>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</si>
  <si>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</si>
  <si>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</si>
  <si>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</si>
  <si>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</si>
  <si>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</si>
  <si>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</si>
  <si>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</si>
  <si>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</si>
  <si>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</si>
  <si>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</si>
  <si>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</si>
  <si>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</si>
  <si>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</si>
  <si>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</si>
  <si>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</si>
  <si>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</si>
  <si>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</si>
  <si>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</si>
  <si>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</si>
  <si>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</si>
  <si>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</si>
  <si>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</si>
  <si>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</si>
  <si>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</si>
  <si>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</si>
  <si>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</si>
  <si>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</si>
  <si>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</si>
  <si>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</si>
  <si>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</si>
  <si>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</si>
  <si>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</si>
  <si>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</si>
  <si>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</si>
  <si>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</si>
  <si>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</si>
  <si>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</si>
  <si>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</si>
  <si>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</si>
  <si>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</si>
  <si>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</si>
  <si>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</si>
  <si>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</si>
  <si>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</si>
  <si>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</si>
  <si>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</si>
  <si>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</si>
  <si>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</si>
  <si>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</si>
  <si>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</si>
  <si>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</si>
  <si>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</si>
  <si>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</si>
  <si>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</si>
  <si>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</si>
  <si>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</si>
  <si>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</si>
  <si>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</si>
  <si>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</si>
  <si>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</si>
  <si>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</si>
  <si>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</si>
  <si>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</si>
  <si>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</si>
  <si>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</si>
  <si>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</si>
  <si>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</si>
  <si>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</si>
  <si>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</si>
  <si>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</si>
  <si>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</si>
  <si>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</si>
  <si>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</si>
  <si>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</si>
  <si>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</si>
  <si>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</si>
  <si>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</si>
  <si>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</si>
  <si>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</si>
  <si>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</si>
  <si>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</si>
  <si>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</si>
  <si>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</si>
  <si>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</si>
  <si>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</si>
  <si>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</si>
  <si>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</si>
  <si>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</si>
  <si>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</si>
  <si>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</si>
  <si>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</si>
  <si>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</si>
  <si>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</si>
  <si>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</si>
  <si>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</si>
  <si>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</si>
  <si>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</si>
  <si>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</si>
  <si>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</si>
  <si>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</si>
  <si>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</si>
  <si>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</si>
  <si>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</si>
  <si>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</si>
  <si>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</si>
  <si>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</si>
  <si>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</si>
  <si>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</si>
  <si>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</si>
  <si>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</si>
  <si>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</si>
  <si>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</si>
  <si>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</si>
  <si>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</si>
  <si>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</si>
  <si>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</si>
  <si>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</si>
  <si>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</si>
  <si>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</si>
  <si>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</si>
  <si>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</si>
  <si>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</si>
  <si>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</si>
  <si>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</si>
  <si>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</si>
  <si>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</si>
  <si>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</si>
  <si>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</si>
  <si>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</si>
  <si>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</si>
  <si>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</si>
  <si>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</si>
  <si>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</si>
  <si>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</si>
  <si>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</si>
  <si>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</si>
  <si>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</si>
  <si>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</si>
  <si>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</si>
  <si>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</si>
  <si>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</si>
  <si>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</si>
  <si>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</si>
  <si>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</si>
  <si>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</si>
  <si>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</si>
  <si>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</si>
  <si>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</si>
  <si>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</si>
  <si>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</si>
  <si>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</si>
  <si>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</si>
  <si>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</si>
  <si>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</si>
  <si>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</si>
  <si>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</si>
  <si>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</si>
  <si>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</si>
  <si>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</si>
  <si>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</si>
  <si>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</si>
  <si>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</si>
  <si>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</si>
  <si>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</si>
  <si>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</si>
  <si>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</si>
  <si>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</si>
  <si>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</si>
  <si>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</si>
  <si>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</si>
  <si>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</si>
  <si>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</si>
  <si>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</si>
  <si>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</si>
  <si>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</si>
  <si>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</si>
  <si>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</si>
  <si>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</si>
  <si>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</si>
  <si>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</si>
  <si>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</si>
  <si>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</si>
  <si>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</si>
  <si>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</si>
  <si>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</si>
  <si>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</si>
  <si>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</si>
  <si>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</si>
  <si>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</si>
  <si>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</si>
  <si>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</si>
  <si>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</si>
  <si>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</si>
  <si>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</si>
  <si>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</si>
  <si>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</si>
  <si>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</si>
  <si>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</si>
  <si>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</si>
  <si>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</si>
  <si>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</si>
  <si>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</si>
  <si>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</si>
  <si>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</si>
  <si>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</si>
  <si>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</si>
  <si>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</si>
  <si>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</si>
  <si>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</si>
  <si>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</si>
  <si>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</si>
  <si>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</si>
  <si>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</si>
  <si>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</si>
  <si>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</si>
  <si>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</si>
  <si>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</si>
  <si>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</si>
  <si>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</si>
  <si>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</si>
  <si>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</si>
  <si>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</si>
  <si>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</si>
  <si>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</si>
  <si>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</si>
  <si>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</si>
  <si>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</si>
  <si>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</si>
  <si>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</si>
  <si>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</si>
  <si>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</si>
  <si>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</si>
  <si>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</si>
  <si>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</si>
  <si>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</si>
  <si>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</si>
  <si>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</si>
  <si>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</si>
  <si>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</si>
  <si>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</si>
  <si>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</si>
  <si>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</si>
  <si>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</si>
  <si>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</si>
  <si>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</si>
  <si>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</si>
  <si>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</si>
  <si>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</si>
  <si>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</si>
  <si>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</si>
  <si>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</si>
  <si>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</si>
  <si>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</si>
  <si>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</si>
  <si>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</si>
  <si>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</si>
  <si>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</si>
  <si>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</si>
  <si>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</si>
  <si>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</si>
  <si>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</si>
  <si>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</si>
  <si>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</si>
  <si>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</si>
  <si>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</si>
  <si>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</si>
  <si>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</si>
  <si>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</si>
  <si>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</si>
  <si>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</si>
  <si>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</si>
  <si>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</si>
  <si>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</si>
  <si>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</si>
  <si>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</si>
  <si>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</si>
  <si>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</si>
  <si>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</si>
  <si>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</si>
  <si>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</si>
  <si>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</si>
  <si>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</si>
  <si>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</si>
  <si>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</si>
  <si>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</si>
  <si>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</si>
  <si>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</si>
  <si>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</si>
  <si>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</si>
  <si>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</si>
  <si>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</si>
  <si>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</si>
  <si>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</si>
  <si>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</si>
  <si>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</si>
  <si>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</si>
  <si>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</si>
  <si>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</si>
  <si>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</si>
  <si>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</si>
  <si>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</si>
  <si>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</si>
  <si>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</si>
  <si>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</si>
  <si>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</si>
  <si>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</si>
  <si>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</si>
  <si>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</si>
  <si>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</si>
  <si>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</si>
  <si>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</si>
  <si>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</si>
  <si>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</si>
  <si>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</si>
  <si>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</si>
  <si>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</si>
  <si>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</si>
  <si>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</si>
  <si>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</si>
  <si>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</si>
  <si>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</si>
  <si>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</si>
  <si>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</si>
  <si>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</si>
  <si>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</si>
  <si>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</si>
  <si>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</si>
  <si>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</si>
  <si>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</si>
  <si>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</si>
  <si>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</si>
  <si>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</si>
  <si>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</si>
  <si>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</si>
  <si>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</si>
  <si>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</si>
  <si>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</si>
  <si>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</si>
  <si>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</si>
  <si>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</si>
  <si>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</si>
  <si>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</si>
  <si>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</si>
  <si>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</si>
  <si>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</si>
  <si>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</si>
  <si>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</si>
  <si>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</si>
  <si>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</si>
  <si>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</si>
  <si>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</si>
  <si>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</si>
  <si>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</si>
  <si>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</si>
  <si>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</si>
  <si>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</si>
  <si>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</si>
  <si>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</si>
  <si>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</si>
  <si>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</si>
  <si>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</si>
  <si>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</si>
  <si>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</si>
  <si>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</si>
  <si>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</si>
  <si>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</si>
  <si>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</si>
  <si>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</si>
  <si>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</si>
  <si>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</si>
  <si>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</si>
  <si>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</si>
  <si>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</si>
  <si>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</si>
  <si>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</si>
  <si>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</si>
  <si>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</si>
  <si>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</si>
  <si>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</si>
  <si>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</si>
  <si>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</si>
  <si>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</si>
  <si>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</si>
  <si>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</si>
  <si>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</si>
  <si>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</si>
  <si>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</si>
  <si>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</si>
  <si>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</si>
  <si>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</si>
  <si>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</si>
  <si>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</si>
  <si>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</si>
  <si>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</si>
  <si>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</si>
  <si>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</si>
  <si>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</si>
  <si>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</si>
  <si>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</si>
  <si>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</si>
  <si>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</si>
  <si>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</si>
  <si>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</si>
  <si>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</si>
  <si>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</si>
  <si>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</si>
  <si>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</si>
  <si>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</si>
  <si>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</si>
  <si>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</si>
  <si>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</si>
  <si>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</si>
  <si>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</si>
  <si>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</si>
  <si>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</si>
  <si>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</si>
  <si>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</si>
  <si>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</si>
  <si>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</si>
  <si>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</si>
  <si>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</si>
  <si>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</si>
  <si>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</si>
  <si>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</si>
  <si>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</si>
  <si>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</si>
  <si>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</si>
  <si>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</si>
  <si>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</si>
  <si>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</si>
  <si>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</si>
  <si>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</si>
  <si>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</si>
  <si>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</si>
  <si>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</si>
  <si>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</si>
  <si>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</si>
  <si>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</si>
  <si>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</si>
  <si>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</si>
  <si>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</si>
  <si>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</si>
  <si>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</si>
  <si>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</si>
  <si>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</si>
  <si>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</si>
  <si>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</si>
  <si>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</si>
  <si>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</si>
  <si>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</si>
  <si>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</si>
  <si>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</si>
  <si>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</si>
  <si>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</si>
  <si>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</si>
  <si>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</si>
  <si>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</si>
  <si>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</si>
  <si>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</si>
  <si>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</si>
  <si>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</si>
  <si>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</si>
  <si>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</si>
  <si>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</si>
  <si>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</si>
  <si>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</si>
  <si>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</si>
  <si>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</si>
  <si>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</si>
  <si>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</si>
  <si>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</si>
  <si>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</si>
  <si>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</si>
  <si>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</si>
  <si>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</si>
  <si>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</si>
  <si>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</si>
  <si>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</si>
  <si>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</si>
  <si>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</si>
  <si>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</si>
  <si>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</si>
  <si>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</si>
  <si>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</si>
  <si>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</si>
  <si>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</si>
  <si>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</si>
  <si>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</si>
  <si>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</si>
  <si>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</si>
  <si>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</si>
  <si>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</si>
  <si>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</si>
  <si>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</si>
  <si>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</si>
  <si>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</si>
  <si>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</si>
  <si>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</si>
  <si>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</si>
  <si>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</si>
  <si>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</si>
  <si>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</si>
  <si>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</si>
  <si>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</si>
  <si>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</si>
  <si>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</si>
  <si>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</si>
  <si>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</si>
  <si>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</si>
  <si>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</si>
  <si>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</si>
  <si>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</si>
  <si>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</si>
  <si>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</si>
  <si>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</si>
  <si>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</si>
  <si>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</si>
  <si>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</si>
  <si>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</si>
  <si>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</si>
  <si>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</si>
  <si>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</si>
  <si>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</si>
  <si>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</si>
  <si>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</si>
  <si>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</si>
  <si>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</si>
  <si>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</si>
  <si>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</si>
  <si>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</si>
  <si>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</si>
  <si>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</si>
  <si>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</si>
  <si>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</si>
  <si>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</si>
  <si>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</si>
  <si>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</si>
  <si>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</si>
  <si>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</si>
  <si>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</si>
  <si>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</si>
  <si>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</si>
  <si>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</si>
  <si>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</si>
  <si>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</si>
  <si>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</si>
  <si>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</si>
  <si>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</si>
  <si>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</si>
  <si>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</si>
  <si>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</si>
  <si>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</si>
  <si>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</si>
  <si>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</si>
  <si>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</si>
  <si>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</si>
  <si>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</si>
  <si>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</si>
  <si>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</si>
  <si>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</si>
  <si>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</si>
  <si>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</si>
  <si>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</si>
  <si>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</si>
  <si>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</si>
  <si>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</si>
  <si>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</si>
  <si>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</si>
  <si>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</si>
  <si>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</si>
  <si>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</si>
  <si>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</si>
  <si>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</si>
  <si>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</si>
  <si>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</si>
  <si>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</si>
  <si>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</si>
  <si>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</si>
  <si>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</si>
  <si>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</si>
  <si>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</si>
  <si>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</si>
  <si>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</si>
  <si>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</si>
  <si>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</si>
  <si>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</si>
  <si>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</si>
  <si>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</si>
  <si>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</si>
  <si>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</si>
  <si>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</si>
  <si>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</si>
  <si>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</si>
  <si>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</si>
  <si>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</si>
  <si>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</si>
  <si>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</si>
  <si>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</si>
  <si>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</si>
  <si>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</si>
  <si>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</si>
  <si>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</si>
  <si>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</si>
  <si>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</si>
  <si>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</si>
  <si>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</si>
  <si>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</si>
  <si>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</si>
  <si>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</si>
  <si>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</si>
  <si>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</si>
  <si>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</si>
  <si>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</si>
  <si>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</si>
  <si>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</si>
  <si>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</si>
  <si>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</si>
  <si>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</si>
  <si>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</si>
  <si>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</si>
  <si>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</si>
  <si>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</si>
  <si>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</si>
  <si>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</si>
  <si>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</si>
  <si>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</si>
  <si>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</si>
  <si>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</si>
  <si>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</si>
  <si>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</si>
  <si>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</si>
  <si>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</si>
  <si>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</si>
  <si>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</si>
  <si>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</si>
  <si>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</si>
  <si>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</si>
  <si>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</si>
  <si>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</si>
  <si>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</si>
  <si>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</si>
  <si>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</si>
  <si>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</si>
  <si>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</si>
  <si>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</si>
  <si>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</si>
  <si>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</si>
  <si>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</si>
  <si>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</si>
  <si>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</si>
  <si>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</si>
  <si>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</si>
  <si>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</si>
  <si>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</si>
  <si>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</si>
  <si>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</si>
  <si>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</si>
  <si>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</si>
  <si>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</si>
  <si>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</si>
  <si>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</si>
  <si>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</si>
  <si>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</si>
  <si>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</si>
  <si>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</si>
  <si>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</si>
  <si>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</si>
  <si>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</si>
  <si>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</si>
  <si>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</si>
  <si>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</si>
  <si>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</si>
  <si>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</si>
  <si>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</si>
  <si>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</si>
  <si>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</si>
  <si>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</si>
  <si>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</si>
  <si>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</si>
  <si>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</si>
  <si>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</si>
  <si>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</si>
  <si>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</si>
  <si>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</si>
  <si>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</si>
  <si>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</si>
  <si>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</si>
  <si>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</si>
  <si>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</si>
  <si>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</si>
  <si>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</si>
  <si>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</si>
  <si>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</si>
  <si>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</si>
  <si>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</si>
  <si>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</si>
  <si>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</si>
  <si>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</si>
  <si>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</si>
  <si>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</si>
  <si>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</si>
  <si>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</si>
  <si>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</si>
  <si>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</si>
  <si>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</si>
  <si>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</si>
  <si>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</si>
  <si>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</si>
  <si>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</si>
  <si>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</si>
  <si>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</si>
  <si>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</si>
  <si>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</si>
  <si>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</si>
  <si>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</si>
  <si>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</si>
  <si>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</si>
  <si>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</si>
  <si>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</si>
  <si>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</si>
  <si>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</si>
  <si>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</si>
  <si>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</si>
  <si>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</si>
  <si>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</si>
  <si>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</si>
  <si>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</si>
  <si>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</si>
  <si>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</si>
  <si>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</si>
  <si>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</si>
  <si>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</si>
  <si>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</si>
  <si>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</si>
  <si>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</si>
  <si>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</si>
  <si>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</si>
  <si>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</si>
  <si>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</si>
  <si>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</si>
  <si>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</si>
  <si>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</si>
  <si>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</si>
  <si>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</si>
  <si>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</si>
  <si>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</si>
  <si>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</si>
  <si>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</si>
  <si>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</si>
  <si>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</si>
  <si>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</si>
  <si>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</si>
  <si>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</si>
  <si>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</si>
  <si>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</si>
  <si>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</si>
  <si>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</si>
  <si>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</si>
  <si>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</si>
  <si>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</si>
  <si>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</si>
  <si>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</si>
  <si>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</si>
  <si>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</si>
  <si>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</si>
  <si>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</si>
  <si>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</si>
  <si>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</si>
  <si>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</si>
  <si>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</si>
  <si>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</si>
  <si>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</si>
  <si>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</si>
  <si>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</si>
  <si>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</si>
  <si>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</si>
  <si>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</si>
  <si>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</si>
  <si>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</si>
  <si>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</si>
  <si>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</si>
  <si>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</si>
  <si>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</si>
  <si>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</si>
  <si>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</si>
  <si>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</si>
  <si>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</si>
  <si>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</si>
  <si>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</si>
  <si>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</si>
  <si>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</si>
  <si>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</si>
  <si>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</si>
  <si>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</si>
  <si>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</si>
  <si>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</si>
  <si>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</si>
  <si>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</si>
  <si>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</si>
  <si>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</si>
  <si>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</si>
  <si>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</si>
  <si>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</si>
  <si>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</si>
  <si>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</si>
  <si>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</si>
  <si>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</si>
  <si>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</si>
  <si>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</si>
  <si>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</si>
  <si>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</si>
  <si>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</si>
  <si>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</si>
  <si>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</si>
  <si>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</si>
  <si>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</si>
  <si>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</si>
  <si>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</si>
  <si>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</si>
  <si>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</si>
  <si>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</si>
  <si>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</si>
  <si>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</si>
  <si>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</si>
  <si>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</si>
  <si>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</si>
  <si>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</si>
  <si>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</si>
  <si>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</si>
  <si>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</si>
  <si>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</si>
  <si>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</si>
  <si>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</si>
  <si>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</si>
  <si>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</si>
  <si>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</si>
  <si>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</si>
  <si>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</si>
  <si>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</si>
  <si>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</si>
  <si>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</si>
  <si>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</si>
  <si>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</si>
  <si>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</si>
  <si>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</si>
  <si>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</si>
  <si>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</si>
  <si>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</si>
  <si>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</si>
  <si>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</si>
  <si>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</si>
  <si>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</si>
  <si>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</si>
  <si>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</si>
  <si>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</si>
  <si>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</si>
  <si>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</si>
  <si>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</si>
  <si>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</si>
  <si>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</si>
  <si>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</si>
  <si>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</si>
  <si>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</si>
  <si>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</si>
  <si>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</si>
  <si>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</si>
  <si>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</si>
  <si>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</si>
  <si>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</si>
  <si>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</si>
  <si>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</si>
  <si>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</si>
  <si>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</si>
  <si>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</si>
  <si>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</si>
  <si>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</si>
  <si>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</si>
  <si>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</si>
  <si>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</si>
  <si>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</si>
  <si>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</si>
  <si>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</si>
  <si>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</si>
  <si>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</si>
  <si>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</si>
  <si>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</si>
  <si>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</si>
  <si>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</si>
  <si>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</si>
  <si>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</si>
  <si>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</si>
  <si>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</si>
  <si>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</si>
  <si>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</si>
  <si>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</si>
  <si>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</si>
  <si>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</si>
  <si>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</si>
  <si>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</si>
  <si>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</si>
  <si>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</si>
  <si>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</si>
  <si>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</si>
  <si>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</si>
  <si>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</si>
  <si>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</si>
  <si>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</si>
  <si>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</si>
  <si>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</si>
  <si>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</si>
  <si>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</si>
  <si>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</si>
  <si>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</si>
  <si>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</si>
  <si>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</si>
  <si>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</si>
  <si>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</si>
  <si>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</si>
  <si>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</si>
  <si>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</si>
  <si>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</si>
  <si>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</si>
  <si>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</si>
  <si>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</si>
  <si>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</si>
  <si>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</si>
  <si>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</si>
  <si>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</si>
  <si>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</si>
  <si>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</si>
  <si>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</si>
  <si>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</si>
  <si>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</si>
  <si>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</si>
  <si>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</si>
  <si>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</si>
  <si>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</si>
  <si>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</si>
  <si>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</si>
  <si>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</si>
  <si>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</si>
  <si>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</si>
  <si>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</si>
  <si>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</si>
  <si>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</si>
  <si>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</si>
  <si>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</si>
  <si>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</si>
  <si>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</si>
  <si>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</si>
  <si>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</si>
  <si>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</si>
  <si>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</si>
  <si>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</si>
  <si>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</si>
  <si>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</si>
  <si>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</si>
  <si>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</si>
  <si>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</si>
  <si>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</si>
  <si>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</si>
  <si>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</si>
  <si>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</si>
  <si>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</si>
  <si>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</si>
  <si>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</si>
  <si>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</si>
  <si>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</si>
  <si>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</si>
  <si>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</si>
  <si>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</si>
  <si>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</si>
  <si>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</si>
  <si>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</si>
  <si>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</si>
  <si>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</si>
  <si>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</si>
  <si>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</si>
  <si>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</si>
  <si>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</si>
  <si>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</si>
  <si>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</si>
  <si>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</si>
  <si>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</si>
  <si>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</si>
  <si>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</si>
  <si>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</si>
  <si>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</si>
  <si>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</si>
  <si>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</si>
  <si>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</si>
  <si>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</si>
  <si>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</si>
  <si>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</si>
  <si>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</si>
  <si>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</si>
  <si>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</si>
  <si>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</si>
  <si>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</si>
  <si>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</si>
  <si>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</si>
  <si>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</si>
  <si>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</si>
  <si>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</si>
  <si>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</si>
  <si>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</si>
  <si>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</si>
  <si>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</si>
  <si>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</si>
  <si>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</si>
  <si>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</si>
  <si>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</si>
  <si>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</si>
  <si>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</si>
  <si>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</si>
  <si>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</si>
  <si>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</si>
  <si>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</si>
  <si>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</si>
  <si>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</si>
  <si>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</si>
  <si>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</si>
  <si>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</si>
  <si>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</si>
  <si>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</si>
  <si>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</si>
  <si>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</si>
  <si>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</si>
  <si>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</si>
  <si>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</si>
  <si>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</si>
  <si>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</si>
  <si>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</si>
  <si>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</si>
  <si>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</si>
  <si>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</si>
  <si>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</si>
  <si>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</si>
  <si>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</si>
  <si>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</si>
  <si>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</si>
  <si>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</si>
  <si>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</si>
  <si>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</si>
  <si>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</si>
  <si>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</si>
  <si>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</si>
  <si>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</si>
  <si>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</si>
  <si>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</si>
  <si>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</si>
  <si>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</si>
  <si>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</si>
  <si>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</si>
  <si>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</si>
  <si>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</si>
  <si>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</si>
  <si>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</si>
  <si>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</si>
  <si>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</si>
  <si>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</si>
  <si>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</si>
  <si>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</si>
  <si>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</si>
  <si>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</si>
  <si>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</si>
  <si>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</si>
  <si>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</si>
  <si>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</si>
  <si>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</si>
  <si>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</si>
  <si>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</si>
  <si>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</si>
  <si>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</si>
  <si>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</si>
  <si>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</si>
  <si>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</si>
  <si>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</si>
  <si>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</si>
  <si>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</si>
  <si>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</si>
  <si>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</si>
  <si>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</si>
  <si>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</si>
  <si>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</si>
  <si>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</si>
  <si>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</si>
  <si>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</si>
  <si>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</si>
  <si>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</si>
  <si>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</si>
  <si>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</si>
  <si>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</si>
  <si>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</si>
  <si>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</si>
  <si>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</si>
  <si>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</si>
  <si>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</si>
  <si>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</si>
  <si>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</si>
  <si>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</si>
  <si>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</si>
  <si>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</si>
  <si>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</si>
  <si>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</si>
  <si>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</si>
  <si>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</si>
  <si>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</si>
  <si>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</si>
  <si>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</si>
  <si>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</si>
  <si>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</si>
  <si>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</si>
  <si>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</si>
  <si>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</si>
  <si>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</si>
  <si>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</si>
  <si>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</si>
  <si>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</si>
  <si>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</si>
  <si>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</si>
  <si>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</si>
  <si>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</si>
  <si>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</si>
  <si>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</si>
  <si>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</si>
  <si>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</si>
  <si>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</si>
  <si>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</si>
  <si>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</si>
  <si>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</si>
  <si>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</si>
  <si>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</si>
  <si>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</si>
  <si>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</si>
  <si>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</si>
  <si>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</si>
  <si>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</si>
  <si>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</si>
  <si>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</si>
  <si>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</si>
  <si>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</si>
  <si>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</si>
  <si>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</si>
  <si>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</si>
  <si>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</si>
  <si>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</si>
  <si>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</si>
  <si>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</si>
  <si>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</si>
  <si>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</si>
  <si>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</si>
  <si>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</si>
  <si>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</si>
  <si>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</si>
  <si>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</si>
  <si>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</si>
  <si>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</si>
  <si>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</si>
  <si>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</si>
  <si>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</si>
  <si>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</si>
  <si>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</si>
  <si>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</si>
  <si>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</si>
  <si>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</si>
  <si>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</si>
  <si>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</si>
  <si>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</si>
  <si>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</si>
  <si>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</si>
  <si>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</si>
  <si>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</si>
  <si>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</si>
  <si>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</si>
  <si>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</si>
  <si>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</si>
  <si>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</si>
  <si>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</si>
  <si>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</si>
  <si>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</si>
  <si>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</si>
  <si>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</si>
  <si>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</si>
  <si>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</si>
  <si>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</si>
  <si>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</si>
  <si>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</si>
  <si>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</si>
  <si>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</si>
  <si>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</si>
  <si>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</si>
  <si>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</si>
  <si>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</si>
  <si>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</si>
  <si>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</si>
  <si>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</si>
  <si>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</si>
  <si>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</si>
  <si>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</si>
  <si>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</si>
  <si>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</si>
  <si>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</si>
  <si>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</si>
  <si>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</si>
  <si>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</si>
  <si>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</si>
  <si>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</si>
  <si>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</si>
  <si>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</si>
  <si>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</si>
  <si>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</si>
  <si>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</si>
  <si>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</si>
  <si>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</si>
  <si>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</si>
  <si>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</si>
  <si>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</si>
  <si>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</si>
  <si>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</si>
  <si>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</si>
  <si>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</si>
  <si>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</si>
  <si>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</si>
  <si>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</si>
  <si>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</si>
  <si>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</si>
  <si>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</si>
  <si>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</si>
  <si>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</si>
  <si>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</si>
  <si>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</si>
  <si>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</si>
  <si>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</si>
  <si>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</si>
  <si>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</si>
  <si>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</si>
  <si>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</si>
  <si>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</si>
  <si>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</si>
  <si>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</si>
  <si>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</si>
  <si>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</si>
  <si>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</si>
  <si>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</si>
  <si>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</si>
  <si>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</si>
  <si>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</si>
  <si>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</si>
  <si>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</si>
  <si>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</si>
  <si>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</si>
  <si>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</si>
  <si>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</si>
  <si>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</si>
  <si>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</si>
  <si>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</si>
  <si>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</si>
  <si>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</si>
  <si>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</si>
  <si>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</si>
  <si>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</si>
  <si>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</si>
  <si>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</si>
  <si>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</si>
  <si>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</si>
  <si>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</si>
  <si>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</si>
  <si>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</si>
  <si>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</si>
  <si>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</si>
  <si>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</si>
  <si>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</si>
  <si>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</si>
  <si>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</si>
  <si>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</si>
  <si>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</si>
  <si>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</si>
  <si>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</si>
  <si>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</si>
  <si>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</si>
  <si>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</si>
  <si>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</si>
  <si>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</si>
  <si>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</si>
  <si>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</si>
  <si>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</si>
  <si>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</si>
  <si>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</si>
  <si>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</si>
  <si>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</si>
  <si>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</si>
  <si>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</si>
  <si>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</si>
  <si>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</si>
  <si>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</si>
  <si>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</si>
  <si>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</si>
  <si>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</si>
  <si>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</si>
  <si>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</si>
  <si>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</si>
  <si>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</si>
  <si>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</si>
  <si>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</si>
  <si>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</si>
  <si>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</si>
  <si>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</si>
  <si>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</si>
  <si>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</si>
  <si>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</si>
  <si>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</si>
  <si>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</si>
  <si>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</si>
  <si>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</si>
  <si>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</si>
  <si>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</si>
  <si>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</si>
  <si>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</si>
  <si>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</si>
  <si>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</si>
  <si>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</si>
  <si>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</si>
  <si>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</si>
  <si>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</si>
  <si>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</si>
  <si>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</si>
  <si>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</si>
  <si>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</si>
  <si>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</si>
  <si>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</si>
  <si>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</si>
  <si>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</si>
  <si>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</si>
  <si>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</si>
  <si>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</si>
  <si>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</si>
  <si>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</si>
  <si>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</si>
  <si>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</si>
  <si>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</si>
  <si>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</si>
  <si>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</si>
  <si>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</si>
  <si>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</si>
  <si>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</si>
  <si>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</si>
  <si>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</si>
  <si>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</si>
  <si>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</si>
  <si>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</si>
  <si>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</si>
  <si>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</si>
  <si>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</si>
  <si>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</si>
  <si>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</si>
  <si>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</si>
  <si>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</si>
  <si>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</si>
  <si>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</si>
  <si>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</si>
  <si>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</si>
  <si>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</si>
  <si>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</si>
  <si>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</si>
  <si>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</si>
  <si>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</si>
  <si>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</si>
  <si>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</si>
  <si>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</si>
  <si>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</si>
  <si>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</si>
  <si>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</si>
  <si>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</si>
  <si>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</si>
  <si>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</si>
  <si>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</si>
  <si>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</si>
  <si>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</si>
  <si>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</si>
  <si>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</si>
  <si>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</si>
  <si>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</si>
  <si>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</si>
  <si>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</si>
  <si>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</si>
  <si>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</si>
  <si>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</si>
  <si>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</si>
  <si>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</si>
  <si>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</si>
  <si>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</si>
  <si>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</si>
  <si>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</si>
  <si>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</si>
  <si>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</si>
  <si>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</si>
  <si>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</si>
  <si>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</si>
  <si>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</si>
  <si>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</si>
  <si>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</si>
  <si>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</si>
  <si>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</si>
  <si>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</si>
  <si>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</si>
  <si>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</si>
  <si>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</si>
  <si>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</si>
  <si>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</si>
  <si>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</si>
  <si>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</si>
  <si>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</si>
  <si>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</si>
  <si>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</si>
  <si>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</si>
  <si>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</si>
  <si>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</si>
  <si>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</si>
  <si>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</si>
  <si>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</si>
  <si>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</si>
  <si>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</si>
  <si>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</si>
  <si>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</si>
  <si>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</si>
  <si>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</si>
  <si>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</si>
  <si>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</si>
  <si>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</si>
  <si>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</si>
  <si>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</si>
  <si>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</si>
  <si>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</si>
  <si>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</si>
  <si>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</si>
  <si>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</si>
  <si>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</si>
  <si>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</si>
  <si>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</si>
  <si>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</si>
  <si>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</si>
  <si>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</si>
  <si>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</si>
  <si>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</si>
  <si>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</si>
  <si>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</si>
  <si>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</si>
  <si>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</si>
  <si>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</si>
  <si>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</si>
  <si>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</si>
  <si>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</si>
  <si>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</si>
  <si>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</si>
  <si>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</si>
  <si>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</si>
  <si>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</si>
  <si>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</si>
  <si>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</si>
  <si>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</si>
  <si>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</si>
  <si>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</si>
  <si>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</si>
  <si>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</si>
  <si>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</si>
  <si>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</si>
  <si>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</si>
  <si>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</si>
  <si>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</si>
  <si>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</si>
  <si>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</si>
  <si>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</si>
  <si>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</si>
  <si>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</si>
  <si>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</si>
  <si>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</si>
  <si>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</si>
  <si>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</si>
  <si>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</si>
  <si>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</si>
  <si>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</si>
  <si>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</si>
  <si>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</si>
  <si>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</si>
  <si>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</si>
  <si>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</si>
  <si>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</si>
  <si>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</si>
  <si>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</si>
  <si>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</si>
  <si>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</si>
  <si>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</si>
  <si>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</si>
  <si>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</si>
  <si>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</si>
  <si>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</si>
  <si>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</si>
  <si>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</si>
  <si>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</si>
  <si>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</si>
  <si>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</si>
  <si>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</si>
  <si>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</si>
  <si>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</si>
  <si>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</si>
  <si>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</si>
  <si>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</si>
  <si>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</si>
  <si>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</si>
  <si>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</si>
  <si>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</si>
  <si>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</si>
  <si>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</si>
  <si>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</si>
  <si>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</si>
  <si>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</si>
  <si>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</si>
  <si>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</si>
  <si>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</si>
  <si>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</si>
  <si>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</si>
  <si>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</si>
  <si>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</si>
  <si>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</si>
  <si>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</si>
  <si>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</si>
  <si>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</si>
  <si>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</si>
  <si>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</si>
  <si>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</si>
  <si>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</si>
  <si>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</si>
  <si>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</si>
  <si>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</si>
  <si>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</si>
  <si>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</si>
  <si>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</si>
  <si>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</si>
  <si>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</si>
  <si>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</si>
  <si>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</si>
  <si>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</si>
  <si>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</si>
  <si>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</si>
  <si>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</si>
  <si>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</si>
  <si>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</si>
  <si>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</si>
  <si>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</si>
  <si>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</si>
  <si>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</si>
  <si>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</si>
  <si>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</si>
  <si>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</si>
  <si>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</si>
  <si>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</si>
  <si>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</si>
  <si>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</si>
  <si>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</si>
  <si>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</si>
  <si>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</si>
  <si>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</si>
  <si>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</si>
  <si>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</si>
  <si>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</si>
  <si>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</si>
  <si>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</si>
  <si>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</si>
  <si>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</si>
  <si>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</si>
  <si>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</si>
  <si>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</si>
  <si>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</si>
  <si>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</si>
  <si>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</si>
  <si>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</si>
  <si>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</si>
  <si>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</si>
  <si>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</si>
  <si>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</si>
  <si>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</si>
  <si>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</si>
  <si>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</si>
  <si>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</si>
  <si>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</si>
  <si>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</si>
  <si>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</si>
  <si>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</si>
  <si>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</si>
  <si>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</si>
  <si>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</si>
  <si>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</si>
  <si>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</si>
  <si>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</si>
  <si>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</si>
  <si>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</si>
  <si>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</si>
  <si>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</si>
  <si>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</si>
  <si>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</si>
  <si>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</si>
  <si>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</si>
  <si>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</si>
  <si>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</si>
  <si>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</si>
  <si>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</si>
  <si>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</si>
  <si>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</si>
  <si>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</si>
  <si>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</si>
  <si>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</si>
  <si>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</si>
  <si>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</si>
  <si>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</si>
  <si>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</si>
  <si>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</si>
  <si>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</si>
  <si>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</si>
  <si>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</si>
  <si>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</si>
  <si>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</si>
  <si>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</si>
  <si>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</si>
  <si>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</si>
  <si>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</si>
  <si>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</si>
  <si>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</si>
  <si>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</si>
  <si>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</si>
  <si>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</si>
  <si>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</si>
  <si>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</si>
  <si>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</si>
  <si>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</si>
  <si>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</si>
  <si>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</si>
  <si>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</si>
  <si>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</si>
  <si>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</si>
  <si>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</si>
  <si>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</si>
  <si>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</si>
  <si>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</si>
  <si>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</si>
  <si>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</si>
  <si>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</si>
  <si>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</si>
  <si>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</si>
  <si>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</si>
  <si>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</si>
  <si>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</si>
  <si>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</si>
  <si>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</si>
  <si>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</si>
  <si>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</si>
  <si>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</si>
  <si>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</si>
  <si>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</si>
  <si>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</si>
  <si>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</si>
  <si>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</si>
  <si>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</si>
  <si>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</si>
  <si>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</si>
  <si>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</si>
  <si>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</si>
  <si>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</si>
  <si>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</si>
  <si>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</si>
  <si>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</si>
  <si>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</si>
  <si>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</si>
  <si>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</si>
  <si>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</si>
  <si>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</si>
  <si>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</si>
  <si>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</si>
  <si>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</si>
  <si>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</si>
  <si>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</si>
  <si>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</si>
  <si>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</si>
  <si>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</si>
  <si>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</si>
  <si>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</si>
  <si>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</si>
  <si>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</si>
  <si>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</si>
  <si>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</si>
  <si>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</si>
  <si>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</si>
  <si>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</si>
  <si>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</si>
  <si>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</si>
  <si>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</si>
  <si>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</si>
  <si>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</si>
  <si>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</si>
  <si>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</si>
  <si>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</si>
  <si>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</si>
  <si>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</si>
  <si>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</si>
  <si>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</si>
  <si>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</si>
  <si>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</si>
  <si>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</si>
  <si>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</si>
  <si>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</si>
  <si>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</si>
  <si>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</si>
  <si>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</si>
  <si>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</si>
  <si>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</si>
  <si>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</si>
  <si>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</si>
  <si>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</si>
  <si>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</si>
  <si>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</si>
  <si>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</si>
  <si>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</si>
  <si>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</si>
  <si>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</si>
  <si>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</si>
  <si>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</si>
  <si>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</si>
  <si>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</si>
  <si>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</si>
  <si>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</si>
  <si>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</si>
  <si>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</si>
  <si>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</si>
  <si>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</si>
  <si>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</si>
  <si>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</si>
  <si>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</si>
  <si>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</si>
  <si>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</si>
  <si>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</si>
  <si>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</si>
  <si>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</si>
  <si>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</si>
  <si>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</si>
  <si>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</si>
  <si>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</si>
  <si>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</si>
  <si>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</si>
  <si>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</si>
  <si>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</si>
  <si>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</si>
  <si>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</si>
  <si>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</si>
  <si>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</si>
  <si>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</si>
  <si>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</si>
  <si>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</si>
  <si>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</si>
  <si>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</si>
  <si>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</si>
  <si>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</si>
  <si>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</si>
  <si>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</si>
  <si>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</si>
  <si>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</si>
  <si>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</si>
  <si>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</si>
  <si>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</si>
  <si>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</si>
  <si>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</si>
  <si>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</si>
  <si>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</si>
  <si>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</si>
  <si>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</si>
  <si>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</si>
  <si>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</si>
  <si>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</si>
  <si>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</si>
  <si>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</si>
  <si>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</si>
  <si>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</si>
  <si>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</si>
  <si>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</si>
  <si>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</si>
  <si>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</si>
  <si>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</si>
  <si>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</si>
  <si>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</si>
  <si>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</si>
  <si>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</si>
  <si>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</si>
  <si>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</si>
  <si>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</si>
  <si>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</si>
  <si>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</si>
  <si>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</si>
  <si>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</si>
  <si>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</si>
  <si>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</si>
  <si>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</si>
  <si>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</si>
  <si>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</si>
  <si>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</si>
  <si>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</si>
  <si>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</si>
  <si>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</si>
  <si>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</si>
  <si>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</si>
  <si>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</si>
  <si>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</si>
  <si>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</si>
  <si>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</si>
  <si>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</si>
  <si>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</si>
  <si>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</si>
  <si>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</si>
  <si>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</si>
  <si>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</si>
  <si>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</si>
  <si>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</si>
  <si>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</si>
  <si>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</si>
  <si>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</si>
  <si>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</si>
  <si>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</si>
  <si>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</si>
  <si>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</si>
  <si>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</si>
  <si>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</si>
  <si>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</si>
  <si>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</si>
  <si>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</si>
  <si>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</si>
  <si>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</si>
  <si>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</si>
  <si>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</si>
  <si>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</si>
  <si>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</si>
  <si>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</si>
  <si>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</si>
  <si>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</si>
  <si>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</si>
  <si>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</si>
  <si>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</si>
  <si>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</si>
  <si>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</si>
  <si>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</si>
  <si>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</si>
  <si>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</si>
  <si>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</si>
  <si>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</si>
  <si>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</si>
  <si>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</si>
  <si>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</si>
  <si>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</si>
  <si>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</si>
  <si>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</si>
  <si>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</si>
  <si>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</si>
  <si>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</si>
  <si>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</si>
  <si>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</si>
  <si>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</si>
  <si>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</si>
  <si>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</si>
  <si>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</si>
  <si>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</si>
  <si>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</si>
  <si>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</si>
  <si>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</si>
  <si>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</si>
  <si>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</si>
  <si>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</si>
  <si>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</si>
  <si>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</si>
  <si>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</si>
  <si>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</si>
  <si>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</si>
  <si>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</si>
  <si>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</si>
  <si>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</si>
  <si>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</si>
  <si>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</si>
  <si>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</si>
  <si>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</si>
  <si>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</si>
  <si>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</si>
  <si>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</si>
  <si>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</si>
  <si>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</si>
  <si>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</si>
  <si>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</si>
  <si>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</si>
  <si>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</si>
  <si>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</si>
  <si>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</si>
  <si>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</si>
  <si>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</si>
  <si>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</si>
  <si>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</si>
  <si>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</si>
  <si>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</si>
  <si>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</si>
  <si>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</si>
  <si>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</si>
  <si>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</si>
  <si>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</si>
  <si>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</si>
  <si>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</si>
  <si>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</si>
  <si>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</si>
  <si>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</si>
  <si>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</si>
  <si>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</si>
  <si>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</si>
  <si>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</si>
  <si>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</si>
  <si>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</si>
  <si>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</si>
  <si>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</si>
  <si>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</si>
  <si>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</si>
  <si>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</si>
  <si>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</si>
  <si>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</si>
  <si>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</si>
  <si>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</si>
  <si>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</si>
  <si>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</si>
  <si>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</si>
  <si>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</si>
  <si>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</si>
  <si>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</si>
  <si>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</si>
  <si>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</si>
  <si>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</si>
  <si>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</si>
  <si>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</si>
  <si>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</si>
  <si>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</si>
  <si>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</si>
  <si>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</si>
  <si>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</si>
  <si>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</si>
  <si>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</si>
  <si>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</si>
  <si>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</si>
  <si>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</si>
  <si>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</si>
  <si>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</si>
  <si>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</si>
  <si>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</si>
  <si>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</si>
  <si>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</si>
  <si>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</si>
  <si>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</si>
  <si>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</si>
  <si>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</si>
  <si>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</si>
  <si>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</si>
  <si>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</si>
  <si>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</si>
  <si>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</si>
  <si>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</si>
  <si>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</si>
  <si>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</si>
  <si>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</si>
  <si>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</si>
  <si>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</si>
  <si>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</si>
  <si>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</si>
  <si>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</si>
  <si>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</si>
  <si>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</si>
  <si>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</si>
  <si>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</si>
  <si>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</si>
  <si>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</si>
  <si>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</si>
  <si>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</si>
  <si>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</si>
  <si>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</si>
  <si>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</si>
  <si>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</si>
  <si>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</si>
  <si>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</si>
  <si>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</si>
  <si>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</si>
  <si>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</si>
  <si>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</si>
  <si>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</si>
  <si>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</si>
  <si>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</si>
  <si>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</si>
  <si>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</si>
  <si>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</si>
  <si>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</si>
  <si>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</si>
  <si>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</si>
  <si>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</si>
  <si>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</si>
  <si>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</si>
  <si>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</si>
  <si>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</si>
  <si>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</si>
  <si>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</si>
  <si>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</si>
  <si>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</si>
  <si>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</si>
  <si>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</si>
  <si>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</si>
  <si>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</si>
  <si>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</si>
  <si>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</si>
  <si>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</si>
  <si>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</si>
  <si>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</si>
  <si>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</si>
  <si>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</si>
  <si>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</si>
  <si>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</si>
  <si>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</si>
  <si>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</si>
  <si>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</si>
  <si>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</si>
  <si>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</si>
  <si>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</si>
  <si>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</si>
  <si>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</si>
  <si>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</si>
  <si>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</si>
  <si>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</si>
  <si>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</si>
  <si>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</si>
  <si>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</si>
  <si>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</si>
  <si>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</si>
  <si>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</si>
  <si>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</si>
  <si>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</si>
  <si>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</si>
  <si>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</si>
  <si>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</si>
  <si>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</si>
  <si>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</si>
  <si>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</si>
  <si>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</si>
  <si>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</si>
  <si>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</si>
  <si>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</si>
  <si>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</si>
  <si>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</si>
  <si>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</si>
  <si>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</si>
  <si>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</si>
  <si>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</si>
  <si>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</si>
  <si>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</si>
  <si>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</si>
  <si>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</si>
  <si>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</si>
  <si>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</si>
  <si>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</si>
  <si>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</si>
  <si>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</si>
  <si>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</si>
  <si>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</si>
  <si>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</si>
  <si>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</si>
  <si>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</si>
  <si>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</si>
  <si>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</si>
  <si>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</si>
  <si>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</si>
  <si>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</si>
  <si>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</si>
  <si>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</si>
  <si>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</si>
  <si>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</si>
  <si>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</si>
  <si>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</si>
  <si>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</si>
  <si>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</si>
  <si>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</si>
  <si>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</si>
  <si>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</si>
  <si>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</si>
  <si>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</si>
  <si>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</si>
  <si>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</si>
  <si>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</si>
  <si>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</si>
  <si>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</si>
  <si>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</si>
  <si>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</si>
  <si>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</si>
  <si>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</si>
  <si>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</si>
  <si>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</si>
  <si>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</si>
  <si>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</si>
  <si>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</si>
  <si>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</si>
  <si>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</si>
  <si>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</si>
  <si>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</si>
  <si>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</si>
  <si>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</si>
  <si>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</si>
  <si>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</si>
  <si>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</si>
  <si>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</si>
  <si>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</si>
  <si>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</si>
  <si>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</si>
  <si>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</si>
  <si>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</si>
  <si>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</si>
  <si>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</si>
  <si>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</si>
  <si>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</si>
  <si>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</si>
  <si>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</si>
  <si>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</si>
  <si>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</si>
  <si>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</si>
  <si>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</si>
  <si>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</si>
  <si>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</si>
  <si>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</si>
  <si>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</si>
  <si>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</si>
  <si>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</si>
  <si>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</si>
  <si>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</si>
  <si>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</si>
  <si>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</si>
  <si>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</si>
  <si>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</si>
  <si>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</si>
  <si>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</si>
  <si>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</si>
  <si>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</si>
  <si>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</si>
  <si>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</si>
  <si>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</si>
  <si>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</si>
  <si>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</si>
  <si>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</si>
  <si>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</si>
  <si>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</si>
  <si>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</si>
  <si>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</si>
  <si>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</si>
  <si>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</si>
  <si>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</si>
  <si>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</si>
  <si>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</si>
  <si>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</si>
  <si>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</si>
  <si>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</si>
  <si>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</si>
  <si>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</si>
  <si>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</si>
  <si>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</si>
  <si>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</si>
  <si>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</si>
  <si>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</si>
  <si>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</si>
  <si>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</si>
  <si>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</si>
  <si>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</si>
  <si>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</si>
  <si>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</si>
  <si>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</si>
  <si>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</si>
  <si>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</si>
  <si>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</si>
  <si>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</si>
  <si>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</si>
  <si>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</si>
  <si>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</si>
  <si>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</si>
  <si>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</si>
  <si>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</si>
  <si>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</si>
  <si>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</si>
  <si>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</si>
  <si>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</si>
  <si>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</si>
  <si>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</si>
  <si>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</si>
  <si>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</si>
  <si>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</si>
  <si>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</si>
  <si>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</si>
  <si>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</si>
  <si>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</si>
  <si>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</si>
  <si>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</si>
  <si>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</si>
  <si>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</si>
  <si>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</si>
  <si>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</si>
  <si>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</si>
  <si>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</si>
  <si>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</si>
  <si>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</si>
  <si>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</si>
  <si>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</si>
  <si>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</si>
  <si>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</si>
  <si>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</si>
  <si>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</si>
  <si>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</si>
  <si>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</si>
  <si>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</si>
  <si>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</si>
  <si>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</si>
  <si>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</si>
  <si>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</si>
  <si>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</si>
  <si>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</si>
  <si>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</si>
  <si>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</si>
  <si>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</si>
  <si>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</si>
  <si>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</si>
  <si>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</si>
  <si>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</si>
  <si>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</si>
  <si>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</si>
  <si>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</si>
  <si>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</si>
  <si>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</si>
  <si>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</si>
  <si>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</si>
  <si>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</si>
  <si>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</si>
  <si>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</si>
  <si>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</si>
  <si>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</si>
  <si>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</si>
  <si>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</si>
  <si>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</si>
  <si>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</si>
  <si>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</si>
  <si>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</si>
  <si>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</si>
  <si>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</si>
  <si>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</si>
  <si>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</si>
  <si>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</si>
  <si>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</si>
  <si>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</si>
  <si>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</si>
  <si>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</si>
  <si>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</si>
  <si>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</si>
  <si>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</si>
  <si>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</si>
  <si>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</si>
  <si>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</si>
  <si>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</si>
  <si>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</si>
  <si>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</si>
  <si>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</si>
  <si>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</si>
  <si>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</si>
  <si>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</si>
  <si>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</si>
  <si>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</si>
  <si>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</si>
  <si>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</si>
  <si>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</si>
  <si>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</si>
  <si>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</si>
  <si>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</si>
  <si>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</si>
  <si>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</si>
  <si>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</si>
  <si>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</si>
  <si>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</si>
  <si>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</si>
  <si>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</si>
  <si>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</si>
  <si>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</si>
  <si>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</si>
  <si>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</si>
  <si>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</si>
  <si>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</si>
  <si>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</si>
  <si>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</si>
  <si>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</si>
  <si>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</si>
  <si>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</si>
  <si>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</si>
  <si>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</si>
  <si>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</si>
  <si>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</si>
  <si>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</si>
  <si>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</si>
  <si>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</si>
  <si>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</si>
  <si>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</si>
  <si>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</si>
  <si>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</si>
  <si>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</si>
  <si>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</si>
  <si>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</si>
  <si>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</si>
  <si>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</si>
  <si>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</si>
  <si>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</si>
  <si>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</si>
  <si>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</si>
  <si>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</si>
  <si>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</si>
  <si>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</si>
  <si>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</si>
  <si>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</si>
  <si>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</si>
  <si>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</si>
  <si>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</si>
  <si>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</si>
  <si>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</si>
  <si>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</si>
  <si>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</si>
  <si>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</si>
  <si>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</si>
  <si>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</si>
  <si>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</si>
  <si>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</si>
  <si>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</si>
  <si>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</si>
  <si>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</si>
  <si>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</si>
  <si>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</si>
  <si>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</si>
  <si>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</si>
  <si>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</si>
  <si>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</si>
  <si>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</si>
  <si>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</si>
  <si>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</si>
  <si>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</si>
  <si>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</si>
  <si>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</si>
  <si>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</si>
  <si>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</si>
  <si>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</si>
  <si>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</si>
  <si>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</si>
  <si>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</si>
  <si>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</si>
  <si>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</si>
  <si>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</si>
  <si>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</si>
  <si>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</si>
  <si>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</si>
  <si>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</si>
  <si>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</si>
  <si>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</si>
  <si>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</si>
  <si>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</si>
  <si>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</si>
  <si>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</si>
  <si>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</si>
  <si>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</si>
  <si>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</si>
  <si>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</si>
  <si>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</si>
  <si>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</si>
  <si>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</si>
  <si>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</si>
  <si>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</si>
  <si>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</si>
  <si>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</si>
  <si>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</si>
  <si>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</si>
  <si>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</si>
  <si>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</si>
  <si>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</si>
  <si>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</si>
  <si>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</si>
  <si>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</si>
  <si>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</si>
  <si>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</si>
  <si>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</si>
  <si>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</si>
  <si>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</si>
  <si>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</si>
  <si>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</si>
  <si>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</si>
  <si>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</si>
  <si>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</si>
  <si>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</si>
  <si>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</si>
  <si>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</si>
  <si>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</si>
  <si>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</si>
  <si>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</si>
  <si>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</si>
  <si>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</si>
  <si>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</si>
  <si>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</si>
  <si>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</si>
  <si>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</si>
  <si>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</si>
  <si>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</si>
  <si>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</si>
  <si>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</si>
  <si>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</si>
  <si>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</si>
  <si>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</si>
  <si>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</si>
  <si>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</si>
  <si>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</si>
  <si>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</si>
  <si>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</si>
  <si>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</si>
  <si>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</si>
  <si>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</si>
  <si>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</si>
  <si>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</si>
  <si>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</si>
  <si>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</si>
  <si>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</si>
  <si>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</si>
  <si>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</si>
  <si>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</si>
  <si>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</si>
  <si>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</si>
  <si>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</si>
  <si>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</si>
  <si>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</si>
  <si>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</si>
  <si>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</si>
  <si>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</si>
  <si>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</si>
  <si>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</si>
  <si>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</si>
  <si>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</si>
  <si>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</si>
  <si>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</si>
  <si>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</si>
  <si>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</si>
  <si>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</si>
  <si>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</si>
  <si>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</si>
  <si>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</si>
  <si>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</si>
  <si>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</si>
  <si>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</si>
  <si>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</si>
  <si>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</si>
  <si>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</si>
  <si>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</si>
  <si>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</si>
  <si>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</si>
  <si>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</si>
  <si>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</si>
  <si>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</si>
  <si>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</si>
  <si>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</si>
  <si>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</si>
  <si>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</si>
  <si>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</si>
  <si>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</si>
  <si>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</si>
  <si>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</si>
  <si>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</si>
  <si>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</si>
  <si>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</si>
  <si>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</si>
  <si>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</si>
  <si>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</si>
  <si>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</si>
  <si>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</si>
  <si>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</si>
  <si>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</si>
  <si>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</si>
  <si>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</si>
  <si>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</si>
  <si>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</si>
  <si>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</si>
  <si>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</si>
  <si>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</si>
  <si>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</si>
  <si>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</si>
  <si>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</si>
  <si>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</si>
  <si>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</si>
  <si>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</si>
  <si>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</si>
  <si>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</si>
  <si>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</si>
  <si>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</si>
  <si>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</si>
  <si>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</si>
  <si>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</si>
  <si>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</si>
  <si>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</si>
  <si>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</si>
  <si>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</si>
  <si>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</si>
  <si>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</si>
  <si>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</si>
  <si>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</si>
  <si>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</si>
  <si>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</si>
  <si>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</si>
  <si>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</si>
  <si>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</si>
  <si>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</si>
  <si>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</si>
  <si>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</si>
  <si>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</si>
  <si>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</si>
  <si>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</si>
  <si>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</si>
  <si>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</si>
  <si>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</si>
  <si>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</si>
  <si>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</si>
  <si>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</si>
  <si>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</si>
  <si>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</si>
  <si>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</si>
  <si>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</si>
  <si>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</si>
  <si>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</si>
  <si>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</si>
  <si>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</si>
  <si>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</si>
  <si>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</si>
  <si>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</si>
  <si>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</si>
  <si>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</si>
  <si>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</si>
  <si>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</si>
  <si>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</si>
  <si>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</si>
  <si>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</si>
  <si>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</si>
  <si>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</si>
  <si>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</si>
  <si>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</si>
  <si>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</si>
  <si>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</si>
  <si>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</si>
  <si>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</si>
  <si>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</si>
  <si>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</si>
  <si>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</si>
  <si>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</si>
  <si>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</si>
  <si>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</si>
  <si>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</si>
  <si>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</si>
  <si>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</si>
  <si>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</si>
  <si>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</si>
  <si>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</si>
  <si>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</si>
  <si>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</si>
  <si>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</si>
  <si>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</si>
  <si>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</si>
  <si>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</si>
  <si>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</si>
  <si>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</si>
  <si>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</si>
  <si>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</si>
  <si>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</si>
  <si>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</si>
  <si>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</si>
  <si>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</si>
  <si>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</si>
  <si>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</si>
  <si>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</si>
  <si>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</si>
  <si>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</si>
  <si>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</si>
  <si>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</si>
  <si>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</si>
  <si>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</si>
  <si>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</si>
  <si>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</si>
  <si>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</si>
  <si>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</si>
  <si>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</si>
  <si>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</si>
  <si>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</si>
  <si>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</si>
  <si>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</si>
  <si>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</si>
  <si>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</si>
  <si>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</si>
  <si>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</si>
  <si>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</si>
  <si>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</si>
  <si>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</si>
  <si>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</si>
  <si>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</si>
  <si>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</si>
  <si>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</si>
  <si>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</si>
  <si>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</si>
  <si>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</si>
  <si>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</si>
  <si>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</si>
  <si>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</si>
  <si>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</si>
  <si>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</si>
  <si>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</si>
  <si>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</si>
  <si>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</si>
  <si>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</si>
  <si>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</si>
  <si>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</si>
  <si>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</si>
  <si>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</si>
  <si>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</si>
  <si>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</si>
  <si>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</si>
  <si>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</si>
  <si>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</si>
  <si>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</si>
  <si>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</si>
  <si>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</si>
  <si>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</si>
  <si>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</si>
  <si>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</si>
  <si>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</si>
  <si>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</si>
  <si>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</si>
  <si>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</si>
  <si>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</si>
  <si>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</si>
  <si>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</si>
  <si>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</si>
  <si>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</si>
  <si>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</si>
  <si>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</si>
  <si>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</si>
  <si>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</si>
  <si>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</si>
  <si>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</si>
  <si>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</si>
  <si>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</si>
  <si>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</si>
  <si>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</si>
  <si>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</si>
  <si>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</si>
  <si>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</si>
  <si>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</si>
  <si>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</si>
  <si>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</si>
  <si>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</si>
  <si>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</si>
  <si>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</si>
  <si>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</si>
  <si>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</si>
  <si>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</si>
  <si>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</si>
  <si>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</si>
  <si>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</si>
  <si>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</si>
  <si>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</si>
  <si>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</si>
  <si>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</si>
  <si>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</si>
  <si>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</si>
  <si>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</si>
  <si>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</si>
  <si>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</si>
  <si>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</si>
  <si>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</si>
  <si>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</si>
  <si>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</si>
  <si>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</si>
  <si>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</si>
  <si>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</si>
  <si>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</si>
  <si>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</si>
  <si>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</si>
  <si>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</si>
  <si>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</si>
  <si>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</si>
  <si>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</si>
  <si>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</si>
  <si>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</si>
  <si>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</si>
  <si>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</si>
  <si>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</si>
  <si>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</si>
  <si>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</si>
  <si>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</si>
  <si>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</si>
  <si>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</si>
  <si>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</si>
  <si>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</si>
  <si>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</si>
  <si>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</si>
  <si>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</si>
  <si>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</si>
  <si>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</si>
  <si>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</si>
  <si>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</si>
  <si>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</si>
  <si>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</si>
  <si>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</si>
  <si>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</si>
  <si>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</si>
  <si>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</si>
  <si>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</si>
  <si>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</si>
  <si>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</si>
  <si>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</si>
  <si>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</si>
  <si>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</si>
  <si>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</si>
  <si>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</si>
  <si>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</si>
  <si>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</si>
  <si>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</si>
  <si>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</si>
  <si>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</si>
  <si>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</si>
  <si>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</si>
  <si>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</si>
  <si>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</si>
  <si>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</si>
  <si>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</si>
  <si>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</si>
  <si>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</si>
  <si>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</si>
  <si>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</si>
  <si>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</si>
  <si>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</si>
  <si>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</si>
  <si>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</si>
  <si>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</si>
  <si>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</si>
  <si>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</si>
  <si>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</si>
  <si>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</si>
  <si>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</si>
  <si>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</si>
  <si>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</si>
  <si>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</si>
  <si>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</si>
  <si>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</si>
  <si>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</si>
  <si>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</si>
  <si>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</si>
  <si>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</si>
  <si>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</si>
  <si>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</si>
  <si>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</si>
  <si>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</si>
  <si>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</si>
  <si>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</si>
  <si>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</si>
  <si>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</si>
  <si>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</si>
  <si>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</si>
  <si>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</si>
  <si>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</si>
  <si>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</si>
  <si>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</si>
  <si>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</si>
  <si>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</si>
  <si>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</si>
  <si>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</si>
  <si>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</si>
  <si>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</si>
  <si>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</si>
  <si>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</si>
  <si>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</si>
  <si>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</si>
  <si>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</si>
  <si>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</si>
  <si>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</si>
  <si>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</si>
  <si>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</si>
  <si>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</si>
  <si>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</si>
  <si>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</si>
  <si>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</si>
  <si>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</si>
  <si>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</si>
  <si>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</si>
  <si>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</si>
  <si>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</si>
  <si>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</si>
  <si>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</si>
  <si>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</si>
  <si>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</si>
  <si>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</si>
  <si>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</si>
  <si>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</si>
  <si>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</si>
  <si>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</si>
  <si>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</si>
  <si>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</si>
  <si>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</si>
  <si>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</si>
  <si>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</si>
  <si>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</si>
  <si>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</si>
  <si>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</si>
  <si>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</si>
  <si>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</si>
  <si>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</si>
  <si>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</si>
  <si>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</si>
  <si>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</si>
  <si>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</si>
  <si>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</si>
  <si>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</si>
  <si>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</si>
  <si>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</si>
  <si>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</si>
  <si>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</si>
  <si>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</si>
  <si>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</si>
  <si>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</si>
  <si>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</si>
  <si>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</si>
  <si>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</si>
  <si>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</si>
  <si>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</si>
  <si>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</si>
  <si>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</si>
  <si>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</si>
  <si>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</si>
  <si>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</si>
  <si>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</si>
  <si>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</si>
  <si>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</si>
  <si>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</si>
  <si>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</si>
  <si>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</si>
  <si>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</si>
  <si>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</si>
  <si>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</si>
  <si>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</si>
  <si>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</si>
  <si>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</si>
  <si>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</si>
  <si>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</si>
  <si>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</si>
  <si>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</si>
  <si>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</si>
  <si>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</si>
  <si>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</si>
  <si>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</si>
  <si>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</si>
  <si>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</si>
  <si>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</si>
  <si>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</si>
  <si>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</si>
  <si>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</si>
  <si>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</si>
  <si>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</si>
  <si>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</si>
  <si>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</si>
  <si>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</si>
  <si>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</si>
  <si>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</si>
  <si>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</si>
  <si>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</si>
  <si>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</si>
  <si>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</si>
  <si>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</si>
  <si>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</si>
  <si>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</si>
  <si>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</si>
  <si>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</si>
  <si>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</si>
  <si>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</si>
  <si>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</si>
  <si>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</si>
  <si>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</si>
  <si>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</si>
  <si>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</si>
  <si>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</si>
  <si>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</si>
  <si>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</si>
  <si>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</si>
  <si>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</si>
  <si>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</si>
  <si>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</si>
  <si>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</si>
  <si>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</si>
  <si>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</si>
  <si>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</si>
  <si>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</si>
  <si>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</si>
  <si>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</si>
  <si>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</si>
  <si>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</si>
  <si>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</si>
  <si>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</si>
  <si>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</si>
  <si>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</si>
  <si>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</si>
  <si>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</si>
  <si>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</si>
  <si>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</si>
  <si>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</si>
  <si>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</si>
  <si>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</si>
  <si>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</si>
  <si>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</si>
  <si>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</si>
  <si>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</si>
  <si>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</si>
  <si>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</si>
  <si>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</si>
  <si>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</si>
  <si>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</si>
  <si>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</si>
  <si>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</si>
  <si>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</si>
  <si>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</si>
  <si>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</si>
  <si>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</si>
  <si>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</si>
  <si>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</si>
  <si>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</si>
  <si>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</si>
  <si>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</si>
  <si>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</si>
  <si>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</si>
  <si>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</si>
  <si>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</si>
  <si>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</si>
  <si>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</si>
  <si>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</si>
  <si>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</si>
  <si>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</si>
  <si>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</si>
  <si>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</si>
  <si>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</si>
  <si>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</si>
  <si>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</si>
  <si>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</si>
  <si>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</si>
  <si>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</si>
  <si>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</si>
  <si>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</si>
  <si>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</si>
  <si>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</si>
  <si>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</si>
  <si>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</si>
  <si>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</si>
  <si>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</si>
  <si>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</si>
  <si>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</si>
  <si>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</si>
  <si>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</si>
  <si>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</si>
  <si>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</si>
  <si>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</si>
  <si>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</si>
  <si>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</si>
  <si>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</si>
  <si>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</si>
  <si>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</si>
  <si>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</si>
  <si>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</si>
  <si>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</si>
  <si>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</si>
  <si>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</si>
  <si>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</si>
  <si>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</si>
  <si>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</si>
  <si>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</si>
  <si>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</si>
  <si>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</si>
  <si>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</si>
  <si>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</si>
  <si>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</si>
  <si>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</si>
  <si>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</si>
  <si>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</si>
  <si>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</si>
  <si>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</si>
  <si>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</si>
  <si>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</si>
  <si>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</si>
  <si>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</si>
  <si>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</si>
  <si>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</si>
  <si>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</si>
  <si>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</si>
  <si>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</si>
  <si>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</si>
  <si>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</si>
  <si>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</si>
  <si>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</si>
  <si>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</si>
  <si>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</si>
  <si>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</si>
  <si>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</si>
  <si>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</si>
  <si>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</si>
  <si>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</si>
  <si>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</si>
  <si>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</si>
  <si>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</si>
  <si>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</si>
  <si>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</si>
  <si>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</si>
  <si>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</si>
  <si>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</si>
  <si>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</si>
  <si>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</si>
  <si>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</si>
  <si>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</si>
  <si>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</si>
  <si>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</si>
  <si>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</si>
  <si>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</si>
  <si>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</si>
  <si>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</si>
  <si>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</si>
  <si>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</si>
  <si>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</si>
  <si>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</si>
  <si>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</si>
  <si>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</si>
  <si>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</si>
  <si>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</si>
  <si>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</si>
  <si>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</si>
  <si>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</si>
  <si>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</si>
  <si>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</si>
  <si>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</si>
  <si>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</si>
  <si>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</si>
  <si>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</si>
  <si>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</si>
  <si>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</si>
  <si>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</si>
  <si>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</si>
  <si>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</si>
  <si>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</si>
  <si>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</si>
  <si>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</si>
  <si>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</si>
  <si>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</si>
  <si>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</si>
  <si>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</si>
  <si>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</si>
  <si>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</si>
  <si>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</si>
  <si>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</si>
  <si>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</si>
  <si>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</si>
  <si>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</si>
  <si>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</si>
  <si>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</si>
  <si>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</si>
  <si>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</si>
  <si>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</si>
  <si>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</si>
  <si>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</si>
  <si>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</si>
  <si>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</si>
  <si>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</si>
  <si>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</si>
  <si>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</si>
  <si>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</si>
  <si>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</si>
  <si>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</si>
  <si>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</si>
  <si>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</si>
  <si>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</si>
  <si>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</si>
  <si>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</si>
  <si>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</si>
  <si>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</si>
  <si>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</si>
  <si>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</si>
  <si>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</si>
  <si>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</si>
  <si>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</si>
  <si>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</si>
  <si>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</si>
  <si>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</si>
  <si>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</si>
  <si>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</si>
  <si>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</si>
  <si>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</si>
  <si>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</si>
  <si>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</si>
  <si>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</si>
  <si>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</si>
  <si>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</si>
  <si>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</si>
  <si>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</si>
  <si>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</si>
  <si>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</si>
  <si>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</si>
  <si>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</si>
  <si>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</si>
  <si>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</si>
  <si>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</si>
  <si>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</si>
  <si>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</si>
  <si>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</si>
  <si>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</si>
  <si>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</si>
  <si>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</si>
  <si>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</si>
  <si>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</si>
  <si>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</si>
  <si>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</si>
  <si>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</si>
  <si>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</si>
  <si>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</si>
  <si>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</si>
  <si>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</si>
  <si>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</si>
  <si>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</si>
  <si>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</si>
  <si>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</si>
  <si>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</si>
  <si>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</si>
  <si>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</si>
  <si>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</si>
  <si>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</si>
  <si>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</si>
  <si>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</si>
  <si>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</si>
  <si>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</si>
  <si>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</si>
  <si>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</si>
  <si>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</si>
  <si>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</si>
  <si>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</si>
  <si>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</si>
  <si>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</si>
  <si>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</si>
  <si>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</si>
  <si>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</si>
  <si>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</si>
  <si>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</si>
  <si>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</si>
  <si>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</si>
  <si>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</si>
  <si>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</si>
  <si>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</si>
  <si>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</si>
  <si>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</si>
  <si>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</si>
  <si>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</si>
  <si>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</si>
  <si>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</si>
  <si>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</si>
  <si>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</si>
  <si>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</si>
  <si>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</si>
  <si>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</si>
  <si>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</si>
  <si>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</si>
  <si>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</si>
  <si>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</si>
  <si>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</si>
  <si>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</si>
  <si>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</si>
  <si>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</si>
  <si>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</si>
  <si>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</si>
  <si>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</si>
  <si>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</si>
  <si>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</si>
  <si>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</si>
  <si>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</si>
  <si>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</si>
  <si>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</si>
  <si>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</si>
  <si>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</si>
  <si>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</si>
  <si>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</si>
  <si>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</si>
  <si>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</si>
  <si>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</si>
  <si>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</si>
  <si>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</si>
  <si>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</si>
  <si>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</si>
  <si>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</si>
  <si>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</si>
  <si>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</si>
  <si>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</si>
  <si>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</si>
  <si>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</si>
  <si>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</si>
  <si>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</si>
  <si>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</si>
  <si>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</si>
  <si>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</si>
  <si>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</si>
  <si>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</si>
  <si>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</si>
  <si>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</si>
  <si>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</si>
  <si>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</si>
  <si>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</si>
  <si>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</si>
  <si>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</si>
  <si>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</si>
  <si>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</si>
  <si>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</si>
  <si>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</si>
  <si>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</si>
  <si>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</si>
  <si>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</si>
  <si>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</si>
  <si>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</si>
  <si>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</si>
  <si>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</si>
  <si>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</si>
  <si>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</si>
  <si>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</si>
  <si>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</si>
  <si>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</si>
  <si>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</si>
  <si>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</si>
  <si>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</si>
  <si>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</si>
  <si>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</si>
  <si>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</si>
  <si>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</si>
  <si>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</si>
  <si>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</si>
  <si>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</si>
  <si>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</si>
  <si>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</si>
  <si>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</si>
  <si>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</si>
  <si>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</si>
  <si>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</si>
  <si>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</si>
  <si>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</si>
  <si>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</si>
  <si>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</si>
  <si>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</si>
  <si>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</si>
  <si>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</si>
  <si>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</si>
  <si>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</si>
  <si>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</si>
  <si>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</si>
  <si>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</si>
  <si>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</si>
  <si>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</si>
  <si>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</si>
  <si>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</si>
  <si>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</si>
  <si>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</si>
  <si>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</si>
  <si>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</si>
  <si>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</si>
  <si>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</si>
  <si>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</si>
  <si>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</si>
  <si>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</si>
  <si>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</si>
  <si>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</si>
  <si>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</si>
  <si>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</si>
  <si>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</si>
  <si>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</si>
  <si>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</si>
  <si>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</si>
  <si>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</si>
  <si>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</si>
  <si>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</si>
  <si>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</si>
  <si>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</si>
  <si>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</si>
  <si>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</si>
  <si>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</si>
  <si>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</si>
  <si>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</si>
  <si>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</si>
  <si>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</si>
  <si>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</si>
  <si>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</si>
  <si>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</si>
  <si>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</si>
  <si>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</si>
  <si>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</si>
  <si>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</si>
  <si>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</si>
  <si>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</si>
  <si>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</si>
  <si>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</si>
  <si>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</si>
  <si>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</si>
  <si>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</si>
  <si>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</si>
  <si>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</si>
  <si>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</si>
  <si>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</si>
  <si>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</si>
  <si>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</si>
  <si>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</si>
  <si>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</si>
  <si>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</si>
  <si>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</si>
  <si>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</si>
  <si>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</si>
  <si>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</si>
  <si>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</si>
  <si>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</si>
  <si>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</si>
  <si>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</si>
  <si>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</si>
  <si>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</si>
  <si>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</si>
  <si>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</si>
  <si>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</si>
  <si>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</si>
  <si>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</si>
  <si>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</si>
  <si>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</si>
  <si>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</si>
  <si>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</si>
  <si>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</si>
  <si>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</si>
  <si>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</si>
  <si>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</si>
  <si>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</si>
  <si>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</si>
  <si>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</si>
  <si>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</si>
  <si>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</si>
  <si>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</si>
  <si>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</si>
  <si>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</si>
  <si>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</si>
  <si>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</si>
  <si>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</si>
  <si>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</si>
  <si>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</si>
  <si>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</si>
  <si>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</si>
  <si>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</si>
  <si>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</si>
  <si>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</si>
  <si>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</si>
  <si>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</si>
  <si>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</si>
  <si>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</si>
  <si>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</si>
  <si>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</si>
  <si>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</si>
  <si>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</si>
  <si>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</si>
  <si>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</si>
  <si>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</si>
  <si>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</si>
  <si>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</si>
  <si>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</si>
  <si>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</si>
  <si>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</si>
  <si>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</si>
  <si>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</si>
  <si>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</si>
  <si>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</si>
  <si>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</si>
  <si>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</si>
  <si>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</si>
  <si>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</si>
  <si>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</si>
  <si>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</si>
  <si>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</si>
  <si>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</si>
  <si>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</si>
  <si>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</si>
  <si>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</si>
  <si>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</si>
  <si>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</si>
  <si>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</si>
  <si>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</si>
  <si>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</si>
  <si>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</si>
  <si>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</si>
  <si>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</si>
  <si>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</si>
  <si>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</si>
  <si>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</si>
  <si>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</si>
  <si>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</si>
  <si>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</si>
  <si>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</si>
  <si>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</si>
  <si>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</si>
  <si>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</si>
  <si>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</si>
  <si>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</si>
  <si>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</si>
  <si>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</si>
  <si>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</si>
  <si>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</si>
  <si>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</si>
  <si>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</si>
  <si>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</si>
  <si>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</si>
  <si>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</si>
  <si>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</si>
  <si>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</si>
  <si>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</si>
  <si>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</si>
  <si>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</si>
  <si>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</si>
  <si>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</si>
  <si>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</si>
  <si>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</si>
  <si>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</si>
  <si>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</si>
  <si>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</si>
  <si>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</si>
  <si>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</si>
  <si>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</si>
  <si>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</si>
  <si>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</si>
  <si>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</si>
  <si>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</si>
  <si>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</si>
  <si>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</si>
  <si>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</si>
  <si>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</si>
  <si>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</si>
  <si>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</si>
  <si>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</si>
  <si>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</si>
  <si>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</si>
  <si>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</si>
  <si>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</si>
  <si>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</si>
  <si>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</si>
  <si>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</si>
  <si>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</si>
  <si>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</si>
  <si>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</si>
  <si>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</si>
  <si>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</si>
  <si>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</si>
  <si>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</si>
  <si>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</si>
  <si>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</si>
  <si>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</si>
  <si>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</si>
  <si>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</si>
  <si>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</si>
  <si>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</si>
  <si>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</si>
  <si>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</si>
  <si>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</si>
  <si>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</si>
  <si>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</si>
  <si>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</si>
  <si>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</si>
  <si>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</si>
  <si>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</si>
  <si>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</si>
  <si>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</si>
  <si>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</si>
  <si>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</si>
  <si>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</si>
  <si>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</si>
  <si>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</si>
  <si>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</si>
  <si>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</si>
  <si>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</si>
  <si>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</si>
  <si>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</si>
  <si>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</si>
  <si>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</si>
  <si>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</si>
  <si>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</si>
  <si>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</si>
  <si>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</si>
  <si>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</si>
  <si>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</si>
  <si>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</si>
  <si>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</si>
  <si>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</si>
  <si>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</si>
  <si>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</si>
  <si>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</si>
  <si>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</si>
  <si>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</si>
  <si>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</si>
  <si>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</si>
  <si>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</si>
  <si>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</si>
  <si>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</si>
  <si>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</si>
  <si>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</si>
  <si>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</si>
  <si>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</si>
  <si>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</si>
  <si>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</si>
  <si>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</si>
  <si>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</si>
  <si>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</si>
  <si>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</si>
  <si>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</si>
  <si>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</si>
  <si>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</si>
  <si>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</si>
  <si>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</si>
  <si>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</si>
  <si>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</si>
  <si>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</si>
  <si>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</si>
  <si>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</si>
  <si>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</si>
  <si>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</si>
  <si>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</si>
  <si>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</si>
  <si>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</si>
  <si>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</si>
  <si>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</si>
  <si>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</si>
  <si>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</si>
  <si>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</si>
  <si>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</si>
  <si>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</si>
  <si>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</si>
  <si>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</si>
  <si>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</si>
  <si>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</si>
  <si>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</si>
  <si>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</si>
  <si>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</si>
  <si>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</si>
  <si>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</si>
  <si>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</si>
  <si>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</si>
  <si>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</si>
  <si>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</si>
  <si>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</si>
  <si>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</si>
  <si>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</si>
  <si>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</si>
  <si>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</si>
  <si>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</si>
  <si>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</si>
  <si>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</si>
  <si>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</si>
  <si>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</si>
  <si>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</si>
  <si>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</si>
  <si>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</si>
  <si>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</si>
  <si>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</si>
  <si>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</si>
  <si>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</si>
  <si>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</si>
  <si>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</si>
  <si>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</si>
  <si>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</si>
  <si>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</si>
  <si>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</si>
  <si>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</si>
  <si>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</si>
  <si>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</si>
  <si>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</si>
  <si>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</si>
  <si>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</si>
  <si>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</si>
  <si>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</si>
  <si>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</si>
  <si>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</si>
  <si>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</si>
  <si>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</si>
  <si>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</si>
  <si>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</si>
  <si>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</si>
  <si>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</si>
  <si>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</si>
  <si>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</si>
  <si>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</si>
  <si>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</si>
  <si>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</si>
  <si>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</si>
  <si>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</si>
  <si>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</si>
  <si>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</si>
  <si>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</si>
  <si>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</si>
  <si>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</si>
  <si>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</si>
  <si>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</si>
  <si>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</si>
  <si>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</si>
  <si>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</si>
  <si>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</si>
  <si>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</si>
  <si>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</si>
  <si>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</si>
  <si>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</si>
  <si>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</si>
  <si>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</si>
  <si>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</si>
  <si>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</si>
  <si>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</si>
  <si>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</si>
  <si>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</si>
  <si>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</si>
  <si>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</si>
  <si>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</si>
  <si>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</si>
  <si>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</si>
  <si>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</si>
  <si>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</si>
  <si>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</si>
  <si>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</si>
  <si>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</si>
  <si>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</si>
  <si>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</si>
  <si>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</si>
  <si>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</si>
  <si>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</si>
  <si>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</si>
  <si>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</si>
  <si>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</si>
  <si>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</si>
  <si>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</si>
  <si>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</si>
  <si>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</si>
  <si>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</si>
  <si>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</si>
  <si>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</si>
  <si>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</si>
  <si>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</si>
  <si>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</si>
  <si>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</si>
  <si>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</si>
  <si>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</si>
  <si>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</si>
  <si>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</si>
  <si>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</si>
  <si>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</si>
  <si>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</si>
  <si>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</si>
  <si>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</si>
  <si>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</si>
  <si>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</si>
  <si>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</si>
  <si>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</si>
  <si>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</si>
  <si>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</si>
  <si>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</si>
  <si>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</si>
  <si>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</si>
  <si>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</si>
  <si>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</si>
  <si>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</si>
  <si>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</si>
  <si>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</si>
  <si>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</si>
  <si>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</si>
  <si>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</si>
  <si>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</si>
  <si>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</si>
  <si>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</si>
  <si>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</si>
  <si>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</si>
  <si>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</si>
  <si>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</si>
  <si>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</si>
  <si>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</si>
  <si>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</si>
  <si>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</si>
  <si>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</si>
  <si>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</si>
  <si>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</si>
  <si>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</si>
  <si>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</si>
  <si>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</si>
  <si>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</si>
  <si>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</si>
  <si>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</si>
  <si>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</si>
  <si>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</si>
  <si>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</si>
  <si>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</si>
  <si>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</si>
  <si>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</si>
  <si>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</si>
  <si>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</si>
  <si>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</si>
  <si>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</si>
  <si>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</si>
  <si>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</si>
  <si>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</si>
  <si>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</si>
  <si>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</si>
  <si>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</si>
  <si>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</si>
  <si>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</si>
  <si>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</si>
  <si>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</si>
  <si>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</si>
  <si>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</si>
  <si>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</si>
  <si>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</si>
  <si>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</si>
  <si>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</si>
  <si>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</si>
  <si>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</si>
  <si>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</si>
  <si>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</si>
  <si>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</si>
  <si>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</si>
  <si>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</si>
  <si>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</si>
  <si>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</si>
  <si>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</si>
  <si>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</si>
  <si>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</si>
  <si>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</si>
  <si>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</si>
  <si>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</si>
  <si>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</si>
  <si>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</si>
  <si>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</si>
  <si>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</si>
  <si>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</si>
  <si>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</si>
  <si>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</si>
  <si>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</si>
  <si>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</si>
  <si>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</si>
  <si>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</si>
  <si>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</si>
  <si>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</si>
  <si>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</si>
  <si>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</si>
  <si>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</si>
  <si>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</si>
  <si>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</si>
  <si>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</si>
  <si>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</si>
  <si>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</si>
  <si>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</si>
  <si>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</si>
  <si>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</si>
  <si>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</si>
  <si>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</si>
  <si>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</si>
  <si>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</si>
  <si>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</si>
  <si>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</si>
  <si>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</si>
  <si>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</si>
  <si>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</si>
  <si>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</si>
  <si>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</si>
  <si>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</si>
  <si>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</si>
  <si>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</si>
  <si>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</si>
  <si>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</si>
  <si>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</si>
  <si>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</si>
  <si>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</si>
  <si>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</si>
  <si>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</si>
  <si>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</si>
  <si>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</si>
  <si>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</si>
  <si>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</si>
  <si>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</si>
  <si>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</si>
  <si>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</si>
  <si>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</si>
  <si>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</si>
  <si>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</si>
  <si>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</si>
  <si>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</si>
  <si>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</si>
  <si>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</si>
  <si>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</si>
  <si>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</si>
  <si>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</si>
  <si>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</si>
  <si>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</si>
  <si>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</si>
  <si>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</si>
  <si>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</si>
  <si>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</si>
  <si>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</si>
  <si>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</si>
  <si>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</si>
  <si>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</si>
  <si>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</si>
  <si>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</si>
  <si>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</si>
  <si>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</si>
  <si>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</si>
  <si>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</si>
  <si>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</si>
  <si>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</si>
  <si>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</si>
  <si>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</si>
  <si>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</si>
  <si>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</si>
  <si>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</si>
  <si>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</si>
  <si>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</si>
  <si>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</si>
  <si>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</si>
  <si>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</si>
  <si>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</si>
  <si>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</si>
  <si>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</si>
  <si>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</si>
  <si>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</si>
  <si>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</si>
  <si>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</si>
  <si>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</si>
  <si>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</si>
  <si>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</si>
  <si>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</si>
  <si>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</si>
  <si>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</si>
  <si>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</si>
  <si>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</si>
  <si>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</si>
  <si>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</si>
  <si>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</si>
  <si>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</si>
  <si>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</si>
  <si>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</si>
  <si>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</si>
  <si>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</si>
  <si>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</si>
  <si>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</si>
  <si>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</si>
  <si>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</si>
  <si>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</si>
  <si>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</si>
  <si>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</si>
  <si>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</si>
  <si>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</si>
  <si>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</si>
  <si>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</si>
  <si>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</si>
  <si>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</si>
  <si>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</si>
  <si>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</si>
  <si>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</si>
  <si>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</si>
  <si>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</si>
  <si>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</si>
  <si>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</si>
  <si>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</si>
  <si>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</si>
  <si>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</si>
  <si>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</si>
  <si>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</si>
  <si>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</si>
  <si>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</si>
  <si>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</si>
  <si>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</si>
  <si>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</si>
  <si>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</si>
  <si>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</si>
  <si>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</si>
  <si>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</si>
  <si>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</si>
  <si>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</si>
  <si>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</si>
  <si>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</si>
  <si>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</si>
  <si>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</si>
  <si>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</si>
  <si>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</si>
  <si>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</si>
  <si>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</si>
  <si>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</si>
  <si>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</si>
  <si>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</si>
  <si>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</si>
  <si>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</si>
  <si>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</si>
  <si>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</si>
  <si>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</si>
  <si>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</si>
  <si>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</si>
  <si>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</si>
  <si>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</si>
  <si>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</si>
  <si>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</si>
  <si>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</si>
  <si>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</si>
  <si>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</si>
  <si>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</si>
  <si>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</si>
  <si>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</si>
  <si>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</si>
  <si>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</si>
  <si>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</si>
  <si>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</si>
  <si>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</si>
  <si>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</si>
  <si>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</si>
  <si>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</si>
  <si>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</si>
  <si>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</si>
  <si>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</si>
  <si>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</si>
  <si>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</si>
  <si>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</si>
  <si>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</si>
  <si>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</si>
  <si>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</si>
  <si>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</si>
  <si>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</si>
  <si>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</si>
  <si>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</si>
  <si>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</si>
  <si>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</si>
  <si>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</si>
  <si>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</si>
  <si>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</si>
  <si>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</si>
  <si>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</si>
  <si>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</si>
  <si>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</si>
  <si>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</si>
  <si>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</si>
  <si>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</si>
  <si>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</si>
  <si>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</si>
  <si>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</si>
  <si>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</si>
  <si>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</si>
  <si>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</si>
  <si>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</si>
  <si>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</si>
  <si>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</si>
  <si>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</si>
  <si>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</si>
  <si>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</si>
  <si>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</si>
  <si>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</si>
  <si>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</si>
  <si>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</si>
  <si>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</si>
  <si>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</si>
  <si>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</si>
  <si>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</si>
  <si>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</si>
  <si>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</si>
  <si>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</si>
  <si>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</si>
  <si>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</si>
  <si>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</si>
  <si>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</si>
  <si>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</si>
  <si>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</si>
  <si>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</si>
  <si>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</si>
  <si>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</si>
  <si>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</si>
  <si>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</si>
  <si>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</si>
  <si>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</si>
  <si>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</si>
  <si>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</si>
  <si>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</si>
  <si>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</si>
  <si>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</si>
  <si>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</si>
  <si>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</si>
  <si>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</si>
  <si>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</si>
  <si>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</si>
  <si>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</si>
  <si>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</si>
  <si>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</si>
  <si>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</si>
  <si>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</si>
  <si>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</si>
  <si>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</si>
  <si>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</si>
  <si>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</si>
  <si>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</si>
  <si>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</si>
  <si>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</si>
  <si>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</si>
  <si>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</si>
  <si>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</si>
  <si>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</si>
  <si>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</si>
  <si>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</si>
  <si>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</si>
  <si>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</si>
  <si>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</si>
  <si>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</si>
  <si>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</si>
  <si>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</si>
  <si>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</si>
  <si>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</si>
  <si>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</si>
  <si>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</si>
  <si>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</si>
  <si>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</si>
  <si>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</si>
  <si>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</si>
  <si>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</si>
  <si>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</si>
  <si>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</si>
  <si>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</si>
  <si>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</si>
  <si>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</si>
  <si>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</si>
  <si>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</si>
  <si>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</si>
  <si>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</si>
  <si>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</si>
  <si>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</si>
  <si>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</si>
  <si>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</si>
  <si>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</si>
  <si>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</si>
  <si>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</si>
  <si>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</si>
  <si>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</si>
  <si>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</si>
  <si>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</si>
  <si>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</si>
  <si>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</si>
  <si>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</si>
  <si>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</si>
  <si>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</si>
  <si>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</si>
  <si>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</si>
  <si>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</si>
  <si>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</si>
  <si>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</si>
  <si>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</si>
  <si>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</si>
  <si>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</si>
  <si>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</si>
  <si>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</si>
  <si>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</si>
  <si>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</si>
  <si>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</si>
  <si>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</si>
  <si>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</si>
  <si>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</si>
  <si>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</si>
  <si>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</si>
  <si>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</si>
  <si>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</si>
  <si>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</si>
  <si>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</si>
  <si>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</si>
  <si>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</si>
  <si>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</si>
  <si>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</si>
  <si>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</si>
  <si>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</si>
  <si>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</si>
  <si>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</si>
  <si>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</si>
  <si>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</si>
  <si>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</si>
  <si>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</si>
  <si>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</si>
  <si>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</si>
  <si>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</si>
  <si>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</si>
  <si>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</si>
  <si>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</si>
  <si>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</si>
  <si>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</si>
  <si>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</si>
  <si>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</si>
  <si>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</si>
  <si>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</si>
  <si>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</si>
  <si>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</si>
  <si>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</si>
  <si>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</si>
  <si>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</si>
  <si>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</si>
  <si>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</si>
  <si>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</si>
  <si>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</si>
  <si>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</si>
  <si>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</si>
  <si>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</si>
  <si>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</si>
  <si>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</si>
  <si>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</si>
  <si>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</si>
  <si>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</si>
  <si>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</si>
  <si>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</si>
  <si>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</si>
  <si>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</si>
  <si>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</si>
  <si>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</si>
  <si>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</si>
  <si>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</si>
  <si>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</si>
  <si>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</si>
  <si>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</si>
  <si>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</si>
  <si>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</si>
  <si>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</si>
  <si>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</si>
  <si>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</si>
  <si>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</si>
  <si>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</si>
  <si>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</si>
  <si>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</si>
  <si>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</si>
  <si>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</si>
  <si>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</si>
  <si>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</si>
  <si>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</si>
  <si>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</si>
  <si>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</si>
  <si>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</si>
  <si>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</si>
  <si>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</si>
  <si>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</si>
  <si>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</si>
  <si>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</si>
  <si>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</si>
  <si>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</si>
  <si>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</si>
  <si>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</si>
  <si>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</si>
  <si>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</si>
  <si>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</si>
  <si>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</si>
  <si>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</si>
  <si>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</si>
  <si>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</si>
  <si>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</si>
  <si>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</si>
  <si>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</si>
  <si>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</si>
  <si>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</si>
  <si>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</si>
  <si>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</si>
  <si>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</si>
  <si>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</si>
  <si>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</si>
  <si>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</si>
  <si>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</si>
  <si>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</si>
  <si>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</si>
  <si>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</si>
  <si>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</si>
  <si>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</si>
  <si>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</si>
  <si>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</si>
  <si>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</si>
  <si>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</si>
  <si>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</si>
  <si>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</si>
  <si>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</si>
  <si>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</si>
  <si>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</si>
  <si>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</si>
  <si>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</si>
  <si>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</si>
  <si>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</si>
  <si>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</si>
  <si>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</si>
  <si>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</si>
  <si>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</si>
  <si>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</si>
  <si>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</si>
  <si>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</si>
  <si>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</si>
  <si>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</si>
  <si>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</si>
  <si>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</si>
  <si>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</si>
  <si>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</si>
  <si>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</si>
  <si>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</si>
  <si>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</si>
  <si>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</si>
  <si>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</si>
  <si>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</si>
  <si>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</si>
  <si>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</si>
  <si>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</si>
  <si>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</si>
  <si>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</si>
  <si>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</si>
  <si>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</si>
  <si>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</si>
  <si>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</si>
  <si>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</si>
  <si>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</si>
  <si>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</si>
  <si>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</si>
  <si>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</si>
  <si>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</si>
  <si>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</si>
  <si>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</si>
  <si>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</si>
  <si>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</si>
  <si>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</si>
  <si>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</si>
  <si>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</si>
  <si>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</si>
  <si>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</si>
  <si>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</si>
  <si>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</si>
  <si>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</si>
  <si>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</si>
  <si>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</si>
  <si>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</si>
  <si>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</si>
  <si>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</si>
  <si>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</si>
  <si>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</si>
  <si>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</si>
  <si>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</si>
  <si>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</si>
  <si>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</si>
  <si>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</si>
  <si>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</si>
  <si>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</si>
  <si>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</si>
  <si>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</si>
  <si>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</si>
  <si>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</si>
  <si>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</si>
  <si>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</si>
  <si>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</si>
  <si>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</si>
  <si>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</si>
  <si>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</si>
  <si>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</si>
  <si>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</si>
  <si>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</si>
  <si>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</si>
  <si>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</si>
  <si>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</si>
  <si>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</si>
  <si>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</si>
  <si>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</si>
  <si>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</si>
  <si>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</si>
  <si>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</si>
  <si>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</si>
  <si>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</si>
  <si>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</si>
  <si>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</si>
  <si>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</si>
  <si>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</si>
  <si>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</si>
  <si>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</si>
  <si>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</si>
  <si>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</si>
  <si>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</si>
  <si>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</si>
  <si>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</si>
  <si>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</si>
  <si>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</si>
  <si>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</si>
  <si>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</si>
  <si>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</si>
  <si>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</si>
  <si>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</si>
  <si>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</si>
  <si>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</si>
  <si>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</si>
  <si>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</si>
  <si>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</si>
  <si>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</si>
  <si>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</si>
  <si>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</si>
  <si>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</si>
  <si>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</si>
  <si>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</si>
  <si>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</si>
  <si>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</si>
  <si>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</si>
  <si>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</si>
  <si>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</si>
  <si>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</si>
  <si>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</si>
  <si>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</si>
  <si>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</si>
  <si>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</si>
  <si>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</si>
  <si>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</si>
  <si>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</si>
  <si>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</si>
  <si>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</si>
  <si>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</si>
  <si>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</si>
  <si>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</si>
  <si>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</si>
  <si>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</si>
  <si>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</si>
  <si>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</si>
  <si>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</si>
  <si>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</si>
  <si>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</si>
  <si>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</si>
  <si>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</si>
  <si>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</si>
  <si>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</si>
  <si>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</si>
  <si>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</si>
  <si>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</si>
  <si>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</si>
  <si>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</si>
  <si>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</si>
  <si>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</si>
  <si>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</si>
  <si>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</si>
  <si>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</si>
  <si>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</si>
  <si>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</si>
  <si>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</si>
  <si>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</si>
  <si>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</si>
  <si>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</si>
  <si>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</si>
  <si>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</si>
  <si>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</si>
  <si>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</si>
  <si>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</si>
  <si>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</si>
  <si>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</si>
  <si>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</si>
  <si>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</si>
  <si>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</si>
  <si>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</si>
  <si>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</si>
  <si>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</si>
  <si>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</si>
  <si>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</si>
  <si>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</si>
  <si>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</si>
  <si>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</si>
  <si>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</si>
  <si>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</si>
  <si>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</si>
  <si>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</si>
  <si>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</si>
  <si>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</si>
  <si>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</si>
  <si>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</si>
  <si>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</si>
  <si>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</si>
  <si>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</si>
  <si>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</si>
  <si>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</si>
  <si>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</si>
  <si>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</si>
  <si>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</si>
  <si>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</si>
  <si>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</si>
  <si>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</si>
  <si>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</si>
  <si>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</si>
  <si>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</si>
  <si>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</si>
  <si>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</si>
  <si>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</si>
  <si>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</si>
  <si>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</si>
  <si>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</si>
  <si>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</si>
  <si>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</si>
  <si>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</si>
  <si>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</si>
  <si>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</si>
  <si>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</si>
  <si>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</si>
  <si>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</si>
  <si>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</si>
  <si>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</si>
  <si>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</si>
  <si>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</si>
  <si>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</si>
  <si>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</si>
  <si>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</si>
  <si>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</si>
  <si>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</si>
  <si>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</si>
  <si>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</si>
  <si>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</si>
  <si>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</si>
  <si>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</si>
  <si>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</si>
  <si>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</si>
  <si>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</si>
  <si>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</si>
  <si>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</si>
  <si>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</si>
  <si>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</si>
  <si>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</si>
  <si>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</si>
  <si>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</si>
  <si>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</si>
  <si>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</si>
  <si>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</si>
  <si>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</si>
  <si>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</si>
  <si>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</si>
  <si>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</si>
  <si>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</si>
  <si>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</si>
  <si>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</si>
  <si>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</si>
  <si>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</si>
  <si>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</si>
  <si>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</si>
  <si>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</si>
  <si>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</si>
  <si>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</si>
  <si>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</si>
  <si>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</si>
  <si>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</si>
  <si>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</si>
  <si>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</si>
  <si>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</si>
  <si>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</si>
  <si>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</si>
  <si>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</si>
  <si>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</si>
  <si>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</si>
  <si>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</si>
  <si>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</si>
  <si>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</si>
  <si>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</si>
  <si>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</si>
  <si>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</si>
  <si>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</si>
  <si>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</si>
  <si>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</si>
  <si>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</si>
  <si>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</si>
  <si>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</si>
  <si>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</si>
  <si>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</si>
  <si>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</si>
  <si>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</si>
  <si>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</si>
  <si>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</si>
  <si>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</si>
  <si>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</si>
  <si>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</si>
  <si>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</si>
  <si>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</si>
  <si>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</si>
  <si>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</si>
  <si>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</si>
  <si>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</si>
  <si>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</si>
  <si>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</si>
  <si>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</si>
  <si>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</si>
  <si>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</si>
  <si>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</si>
  <si>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</si>
  <si>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</si>
  <si>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</si>
  <si>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</si>
  <si>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</si>
  <si>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</si>
  <si>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</si>
  <si>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</si>
  <si>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</si>
  <si>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</si>
  <si>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</si>
  <si>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</si>
  <si>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</si>
  <si>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</si>
  <si>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</si>
  <si>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</si>
  <si>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</si>
  <si>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</si>
  <si>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</si>
  <si>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</si>
  <si>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</si>
  <si>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</si>
  <si>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</si>
  <si>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</si>
  <si>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</si>
  <si>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</si>
  <si>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</si>
  <si>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</si>
  <si>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</si>
  <si>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</si>
  <si>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</si>
  <si>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</si>
  <si>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</si>
  <si>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</si>
  <si>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</si>
  <si>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</si>
  <si>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</si>
  <si>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</si>
  <si>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</si>
  <si>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</si>
  <si>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</si>
  <si>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</si>
  <si>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</si>
  <si>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</si>
  <si>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</si>
  <si>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</si>
  <si>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</si>
  <si>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</si>
  <si>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</si>
  <si>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</si>
  <si>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</si>
  <si>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</si>
  <si>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</si>
  <si>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</si>
  <si>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</si>
  <si>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</si>
  <si>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</si>
  <si>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</si>
  <si>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</si>
  <si>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</si>
  <si>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</si>
  <si>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</si>
  <si>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</si>
  <si>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</si>
  <si>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</si>
  <si>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</si>
  <si>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</si>
  <si>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</si>
  <si>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</si>
  <si>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</si>
  <si>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</si>
  <si>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</si>
  <si>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</si>
  <si>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</si>
  <si>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</si>
  <si>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</si>
  <si>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</si>
  <si>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</si>
  <si>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</si>
  <si>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</si>
  <si>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</si>
  <si>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</si>
  <si>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</si>
  <si>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</si>
  <si>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</si>
  <si>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</si>
  <si>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</si>
  <si>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</si>
  <si>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</si>
  <si>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</si>
  <si>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</si>
  <si>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</si>
  <si>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</si>
  <si>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</si>
  <si>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</si>
  <si>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</si>
  <si>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</si>
  <si>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</si>
  <si>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</si>
  <si>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</si>
  <si>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</si>
  <si>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</si>
  <si>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</si>
  <si>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</si>
  <si>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</si>
  <si>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</si>
  <si>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</si>
  <si>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</si>
  <si>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</si>
  <si>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</si>
  <si>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</si>
  <si>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</si>
  <si>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</si>
  <si>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</si>
  <si>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</si>
  <si>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</si>
  <si>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</si>
  <si>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</si>
  <si>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</si>
  <si>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</si>
  <si>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</si>
  <si>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</si>
  <si>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</si>
  <si>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</si>
  <si>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</si>
  <si>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</si>
  <si>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</si>
  <si>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</si>
  <si>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</si>
  <si>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</si>
  <si>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</si>
  <si>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</si>
  <si>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</si>
  <si>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</si>
  <si>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</si>
  <si>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</si>
  <si>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</si>
  <si>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</si>
  <si>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</si>
  <si>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</si>
  <si>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</si>
  <si>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</si>
  <si>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</si>
  <si>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</si>
  <si>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</si>
  <si>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</si>
  <si>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</si>
  <si>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</si>
  <si>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</si>
  <si>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</si>
  <si>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</si>
  <si>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</si>
  <si>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</si>
  <si>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</si>
  <si>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</si>
  <si>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</si>
  <si>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</si>
  <si>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</si>
  <si>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</si>
  <si>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</si>
  <si>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</si>
  <si>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</si>
  <si>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</si>
  <si>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</si>
  <si>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</si>
  <si>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</si>
  <si>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</si>
  <si>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</si>
  <si>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</si>
  <si>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</si>
  <si>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</si>
  <si>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</si>
  <si>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</si>
  <si>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</si>
  <si>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</si>
  <si>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</si>
  <si>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</si>
  <si>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</si>
  <si>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</si>
  <si>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</si>
  <si>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</si>
  <si>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</si>
  <si>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</si>
  <si>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</si>
  <si>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</si>
  <si>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</si>
  <si>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</si>
  <si>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</si>
  <si>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</si>
  <si>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</si>
  <si>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</si>
  <si>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</si>
  <si>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</si>
  <si>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</si>
  <si>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</si>
  <si>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</si>
  <si>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</si>
  <si>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</si>
  <si>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</si>
  <si>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</si>
  <si>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</si>
  <si>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</si>
  <si>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</si>
  <si>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</si>
  <si>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</si>
  <si>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</si>
  <si>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</si>
  <si>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</si>
  <si>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</si>
  <si>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</si>
  <si>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</si>
  <si>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</si>
  <si>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</si>
  <si>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</si>
  <si>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</si>
  <si>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</si>
  <si>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</si>
  <si>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</si>
  <si>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</si>
  <si>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</si>
  <si>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</si>
  <si>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</si>
  <si>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</si>
  <si>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</si>
  <si>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</si>
  <si>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</si>
  <si>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</si>
  <si>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</si>
  <si>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</si>
  <si>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</si>
  <si>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</si>
  <si>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</si>
  <si>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</si>
  <si>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</si>
  <si>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</si>
  <si>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</si>
  <si>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</si>
  <si>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</si>
  <si>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</si>
  <si>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</si>
  <si>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</si>
  <si>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</si>
  <si>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</si>
  <si>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</si>
  <si>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</si>
  <si>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</si>
  <si>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</si>
  <si>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</si>
  <si>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</si>
  <si>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</si>
  <si>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</si>
  <si>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</si>
  <si>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</si>
  <si>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</si>
  <si>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</si>
  <si>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</si>
  <si>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</si>
  <si>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</si>
  <si>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</si>
  <si>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</si>
  <si>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</si>
  <si>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</si>
  <si>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</si>
  <si>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</si>
  <si>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</si>
  <si>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</si>
  <si>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</si>
  <si>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</si>
  <si>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</si>
  <si>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</si>
  <si>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</si>
  <si>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</si>
  <si>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</si>
  <si>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</si>
  <si>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</si>
  <si>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</si>
  <si>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</si>
  <si>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</si>
  <si>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</si>
  <si>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</si>
  <si>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</si>
  <si>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</si>
  <si>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</si>
  <si>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</si>
  <si>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</si>
  <si>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</si>
  <si>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</si>
  <si>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</si>
  <si>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</si>
  <si>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</si>
  <si>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</si>
  <si>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</si>
  <si>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</si>
  <si>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</si>
  <si>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</si>
  <si>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</si>
  <si>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</si>
  <si>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</si>
  <si>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</si>
  <si>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</si>
  <si>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</si>
  <si>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</si>
  <si>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</si>
  <si>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</si>
  <si>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</si>
  <si>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</si>
  <si>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</si>
  <si>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</si>
  <si>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</si>
  <si>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</si>
  <si>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</si>
  <si>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</si>
  <si>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</si>
  <si>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</si>
  <si>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</si>
  <si>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</si>
  <si>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</si>
  <si>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</si>
  <si>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</si>
  <si>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</si>
  <si>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</si>
  <si>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</si>
  <si>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</si>
  <si>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</si>
  <si>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</si>
  <si>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</si>
  <si>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</si>
  <si>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</si>
  <si>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</si>
  <si>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</si>
  <si>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</si>
  <si>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</si>
  <si>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</si>
  <si>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</si>
  <si>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</si>
  <si>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</si>
  <si>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</si>
  <si>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</si>
  <si>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</si>
  <si>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</si>
  <si>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</si>
  <si>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</si>
  <si>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</si>
  <si>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</si>
  <si>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</si>
  <si>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</si>
  <si>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</si>
  <si>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</si>
  <si>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</si>
  <si>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</si>
  <si>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</si>
  <si>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</si>
  <si>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</si>
  <si>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</si>
  <si>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</si>
  <si>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</si>
  <si>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</si>
  <si>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</si>
  <si>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</si>
  <si>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</si>
  <si>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</si>
  <si>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</si>
  <si>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</si>
  <si>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</si>
  <si>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</si>
  <si>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</si>
  <si>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</si>
  <si>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</si>
  <si>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</si>
  <si>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</si>
  <si>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</si>
  <si>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</si>
  <si>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</si>
  <si>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</si>
  <si>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</si>
  <si>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</si>
  <si>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</si>
  <si>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</si>
  <si>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</si>
  <si>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</si>
  <si>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</si>
  <si>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</si>
  <si>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</si>
  <si>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</si>
  <si>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</si>
  <si>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</si>
  <si>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</si>
  <si>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</si>
  <si>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</si>
  <si>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</si>
  <si>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</si>
  <si>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</si>
  <si>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</si>
  <si>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</si>
  <si>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</si>
  <si>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</si>
  <si>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</si>
  <si>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</si>
  <si>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</si>
  <si>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</si>
  <si>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</si>
  <si>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</si>
  <si>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</si>
  <si>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</si>
  <si>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</si>
  <si>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</si>
  <si>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</si>
  <si>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</si>
  <si>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</si>
  <si>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</si>
  <si>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</si>
  <si>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</si>
  <si>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</si>
  <si>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</si>
  <si>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</si>
  <si>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</si>
  <si>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</si>
  <si>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</si>
  <si>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</si>
  <si>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</si>
  <si>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</si>
  <si>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</si>
  <si>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</si>
  <si>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PCM-20251101-00000987</t>
  </si>
  <si>
    <t>5G sector still down / EM team at site TS</t>
  </si>
  <si>
    <t>PCM-20251101-00000966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</si>
  <si>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</si>
  <si>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</si>
  <si>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</si>
  <si>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</si>
  <si>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</si>
  <si>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</si>
  <si>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</si>
  <si>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</si>
  <si>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</si>
  <si>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</si>
  <si>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</si>
  <si>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</si>
  <si>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</si>
  <si>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</si>
  <si>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</si>
  <si>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</si>
  <si>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</si>
  <si>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</si>
  <si>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</si>
  <si>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</si>
  <si>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</si>
  <si>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</si>
  <si>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</si>
  <si>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</si>
  <si>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</si>
  <si>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</si>
  <si>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</si>
  <si>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</si>
  <si>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</si>
  <si>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</si>
  <si>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</si>
  <si>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</si>
  <si>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</si>
  <si>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</si>
  <si>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</si>
  <si>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</si>
  <si>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</si>
  <si>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</si>
  <si>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</si>
  <si>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</si>
  <si>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</si>
  <si>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</si>
  <si>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</si>
  <si>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</si>
  <si>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</si>
  <si>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</si>
  <si>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</si>
  <si>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</si>
  <si>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</si>
  <si>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</si>
  <si>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</si>
  <si>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</si>
  <si>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</si>
  <si>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</si>
  <si>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</si>
  <si>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</si>
  <si>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</si>
  <si>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</si>
  <si>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</si>
  <si>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</si>
  <si>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</si>
  <si>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</si>
  <si>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</si>
  <si>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</si>
  <si>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</si>
  <si>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</si>
  <si>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</si>
  <si>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</si>
  <si>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</si>
  <si>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</si>
  <si>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</si>
  <si>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</si>
  <si>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</si>
  <si>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</si>
  <si>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</si>
  <si>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</si>
  <si>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</si>
  <si>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</si>
  <si>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</si>
  <si>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</si>
  <si>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</si>
  <si>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</si>
  <si>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</si>
  <si>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</si>
  <si>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</si>
  <si>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PCM-20251101-00000875</t>
  </si>
  <si>
    <t>ETA 50 km</t>
  </si>
  <si>
    <t>PCM-20251101-00000981</t>
  </si>
  <si>
    <t>ETA 120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</si>
  <si>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</si>
  <si>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</si>
  <si>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</si>
  <si>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</si>
  <si>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 xml:space="preserve">NO PCM </t>
  </si>
  <si>
    <t xml:space="preserve">55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</si>
  <si>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</si>
  <si>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</si>
  <si>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</si>
  <si>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</si>
  <si>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</si>
  <si>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</si>
  <si>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</si>
  <si>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at site </t>
  </si>
  <si>
    <t>TT-20251031-00812 // NA</t>
  </si>
  <si>
    <t xml:space="preserve">ETA 40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</si>
</sst>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5" totalsRowShown="0" headerRowDxfId="48" dataDxfId="47" headerRowBorderDxfId="45" tableBorderDxfId="46" totalsRowBorderDxfId="44">
  <autoFilter ref="A1:L1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299.63571574074012</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1</v>
      </c>
      <c r="D3" s="79" t="s">
        <v>19799</v>
      </c>
      <c r="E3" s="64" t="s">
        <v>39021</v>
      </c>
      <c r="F3" s="77">
        <v>45962.537060185183</v>
      </c>
      <c r="G3" s="67">
        <f ca="1">IFERROR(NOW()-F3,"")</f>
        <v>4.7081481483473908E-2</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t="s">
        <v>39025</v>
      </c>
      <c r="B4" s="133" t="str">
        <f>IFERROR(VLOOKUP(D4,DB!A:K,11,0),"")</f>
        <v>R1</v>
      </c>
      <c r="C4" s="133">
        <v>1</v>
      </c>
      <c r="D4" s="133" t="s">
        <v>8386</v>
      </c>
      <c r="E4" s="134" t="s">
        <v>39021</v>
      </c>
      <c r="F4" s="77">
        <v>45962.550347222219</v>
      </c>
      <c r="G4" s="136">
        <f ca="1">IFERROR(NOW()-F4,"")</f>
        <v>3.3794444447266869E-2</v>
      </c>
      <c r="H4" s="135">
        <v>45962.54409722222</v>
      </c>
      <c r="I4" s="133" t="str">
        <f>IFERROR(VLOOKUP(D4,DB!A:F,6,0),"")</f>
        <v>SCECO</v>
      </c>
      <c r="J4" s="133" t="str">
        <f>IFERROR(VLOOKUP(D4,DB!A:G,7,0),"")</f>
        <v>Dead</v>
      </c>
      <c r="K4" s="137" t="s">
        <v>39026</v>
      </c>
      <c r="L4" s="138" t="str">
        <f>IFERROR(VLOOKUP(D4,DB!A:I,9,0),"")</f>
        <v>Latis</v>
      </c>
    </row>
    <row r="5" spans="1:15" ht="15" customHeight="1">
      <c r="A5" s="132"/>
      <c r="B5" s="133" t="str">
        <f>IFERROR(VLOOKUP(D5,DB!A:K,11,0),"")</f>
        <v/>
      </c>
      <c r="C5" s="133"/>
      <c r="D5" s="169"/>
      <c r="E5" s="134"/>
      <c r="F5" s="135"/>
      <c r="G5" s="136">
        <f ca="1">IFERROR(NOW()-F5,"")</f>
        <v>45962.584141666666</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45962.584141666666</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45962.584141666666</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45962.584141666666</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45962.584141666666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45962.584141666666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45962.584141666666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45962.584141666666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45962.584141666666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45962.584141666666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45962.584141666666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45962.584141666666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45962.584141666666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45962.584141666666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45962.584141666666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45962.584141666666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45962.584141666666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45962.584141666666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45962.584141666666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45962.584141666666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45962.584141666666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45962.584141666666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45962.584141666666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45962.584141666666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45962.584141666666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45962.584141666666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45962.584141666666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45962.584141666666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45962.584141666666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45962.584141666666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45962.584141666666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45962.584141666666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45962.584141666666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45962.584141666666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45962.584141666666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45962.584141666666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45962.584141666666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45962.584141666666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45962.584141666666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45962.584141666666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45962.584141666666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45962.584141666666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45962.584141666666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45962.584141666666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45962.584141666666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45962.584141666666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45962.584141666666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45962.584141666666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45962.584141666666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45962.584141666666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45962.584141666666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45962.584141666666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45962.584141666666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45962.584141666666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45962.584141666666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45962.584141666666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45962.584141666666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45962.584141666666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45962.584141666666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45962.584141666666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45962.584141666666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45962.584141666666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45962.584141666666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45962.584141666666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45962.584141666666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45962.584141666666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45962.584141666666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45962.584141666666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45962.584141666666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45962.584141666666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45962.584141666666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45962.584141666666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45962.584141666666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45962.584141666666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45962.584141666666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45962.584141666666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45962.584141666666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45962.584141666666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45962.584141666666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45962.584141666666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45962.584141666666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45962.584141666666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45962.584141666666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45962.584141666666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45962.584141666666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45962.584141666666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45962.584141666666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45962.584141666666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45962.584141666666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45962.584141666666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45962.584141666666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45962.584141666666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45962.584141666666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45962.584141666666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45962.584141666666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45962.584141666666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45962.584141666666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45962.584141666666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45962.584141666666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45962.584141666666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45962.584141666666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45962.584141666666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45962.584141666666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45962.584141666666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45962.584141666666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45962.584141666666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45962.584141666666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45962.584141666666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45962.584141666666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45962.584141666666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45962.584141666666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45962.584141666666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45962.584141666666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45962.584141666666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45962.584141666666</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45962.584141666666</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45962.584141666666</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45962.584141666666</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45962.584141666666</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767E83D5-D997-4D41-9475-FE7962B43292}"/>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39027</v>
      </c>
      <c r="N1" s="89" t="s">
        <v>39028</v>
      </c>
      <c r="O1" s="89" t="s">
        <v>39029</v>
      </c>
      <c r="P1" s="89" t="s">
        <v>39030</v>
      </c>
      <c r="Q1" s="89" t="s">
        <v>39031</v>
      </c>
      <c r="R1" s="89" t="s">
        <v>39032</v>
      </c>
      <c r="S1" s="89" t="s">
        <v>39033</v>
      </c>
      <c r="T1" s="89" t="s">
        <v>39034</v>
      </c>
      <c r="U1" s="89" t="s">
        <v>39035</v>
      </c>
      <c r="V1" s="89" t="s">
        <v>39036</v>
      </c>
      <c r="W1" s="89" t="s">
        <v>39037</v>
      </c>
      <c r="X1" s="89" t="s">
        <v>39038</v>
      </c>
      <c r="Y1" s="89" t="s">
        <v>39039</v>
      </c>
      <c r="Z1" s="89" t="s">
        <v>39040</v>
      </c>
      <c r="AA1" s="89" t="s">
        <v>39041</v>
      </c>
      <c r="AB1" s="89" t="s">
        <v>39042</v>
      </c>
      <c r="AC1" s="89" t="s">
        <v>39043</v>
      </c>
      <c r="AD1" s="89" t="s">
        <v>39044</v>
      </c>
      <c r="AE1" s="89" t="s">
        <v>39045</v>
      </c>
      <c r="AF1" s="89" t="s">
        <v>39046</v>
      </c>
      <c r="AG1" s="89" t="s">
        <v>39047</v>
      </c>
      <c r="AH1" s="89" t="s">
        <v>39048</v>
      </c>
      <c r="AI1" s="89" t="s">
        <v>39049</v>
      </c>
      <c r="AJ1" s="89" t="s">
        <v>39050</v>
      </c>
      <c r="AK1" s="89" t="s">
        <v>39051</v>
      </c>
      <c r="AL1" s="89" t="s">
        <v>39052</v>
      </c>
      <c r="AM1" s="89" t="s">
        <v>39053</v>
      </c>
      <c r="AN1" s="89" t="s">
        <v>39054</v>
      </c>
      <c r="AO1" s="89" t="s">
        <v>39055</v>
      </c>
      <c r="AP1" s="89" t="s">
        <v>39056</v>
      </c>
      <c r="AQ1" s="89" t="s">
        <v>39057</v>
      </c>
      <c r="AR1" s="89" t="s">
        <v>39058</v>
      </c>
      <c r="AS1" s="89" t="s">
        <v>39059</v>
      </c>
      <c r="AT1" s="89" t="s">
        <v>39060</v>
      </c>
      <c r="AU1" s="89" t="s">
        <v>39061</v>
      </c>
      <c r="AV1" s="89" t="s">
        <v>39062</v>
      </c>
      <c r="AW1" s="89" t="s">
        <v>39063</v>
      </c>
      <c r="AX1" s="89" t="s">
        <v>39064</v>
      </c>
      <c r="AY1" s="89" t="s">
        <v>39065</v>
      </c>
      <c r="AZ1" s="89" t="s">
        <v>39066</v>
      </c>
      <c r="BA1" s="89" t="s">
        <v>39067</v>
      </c>
      <c r="BB1" s="89" t="s">
        <v>39068</v>
      </c>
      <c r="BC1" s="89" t="s">
        <v>39069</v>
      </c>
      <c r="BD1" s="89" t="s">
        <v>39070</v>
      </c>
      <c r="BE1" s="89" t="s">
        <v>39071</v>
      </c>
      <c r="BF1" s="89" t="s">
        <v>39072</v>
      </c>
      <c r="BG1" s="89" t="s">
        <v>39073</v>
      </c>
      <c r="BH1" s="89" t="s">
        <v>39074</v>
      </c>
      <c r="BI1" s="89" t="s">
        <v>39075</v>
      </c>
      <c r="BJ1" s="89" t="s">
        <v>39076</v>
      </c>
      <c r="BK1" s="89" t="s">
        <v>39077</v>
      </c>
      <c r="BL1" s="89" t="s">
        <v>39078</v>
      </c>
      <c r="BM1" s="89" t="s">
        <v>39079</v>
      </c>
      <c r="BN1" s="89" t="s">
        <v>39080</v>
      </c>
      <c r="BO1" s="89" t="s">
        <v>39081</v>
      </c>
      <c r="BP1" s="89" t="s">
        <v>39082</v>
      </c>
      <c r="BQ1" s="89" t="s">
        <v>39083</v>
      </c>
      <c r="BR1" s="89" t="s">
        <v>39084</v>
      </c>
      <c r="BS1" s="89" t="s">
        <v>39085</v>
      </c>
      <c r="BT1" s="89" t="s">
        <v>39086</v>
      </c>
      <c r="BU1" s="89" t="s">
        <v>39087</v>
      </c>
      <c r="BV1" s="89" t="s">
        <v>39088</v>
      </c>
      <c r="BW1" s="89" t="s">
        <v>39089</v>
      </c>
      <c r="BX1" s="89" t="s">
        <v>39090</v>
      </c>
      <c r="BY1" s="89" t="s">
        <v>39091</v>
      </c>
      <c r="BZ1" s="89" t="s">
        <v>39092</v>
      </c>
      <c r="CA1" s="89" t="s">
        <v>39093</v>
      </c>
      <c r="CB1" s="89" t="s">
        <v>39094</v>
      </c>
      <c r="CC1" s="89" t="s">
        <v>39095</v>
      </c>
      <c r="CD1" s="89" t="s">
        <v>39096</v>
      </c>
      <c r="CE1" s="89" t="s">
        <v>39097</v>
      </c>
      <c r="CF1" s="89" t="s">
        <v>39098</v>
      </c>
      <c r="CG1" s="89" t="s">
        <v>39099</v>
      </c>
      <c r="CH1" s="89" t="s">
        <v>39100</v>
      </c>
      <c r="CI1" s="89" t="s">
        <v>39101</v>
      </c>
      <c r="CJ1" s="89" t="s">
        <v>39102</v>
      </c>
    </row>
    <row r="2" spans="1:88" s="69" customFormat="1" ht="31.5" customHeight="1">
      <c r="A2" s="62" t="s">
        <v>39103</v>
      </c>
      <c r="B2" s="62" t="s">
        <v>27</v>
      </c>
      <c r="C2" s="62">
        <v>1</v>
      </c>
      <c r="D2" s="62" t="s">
        <v>19542</v>
      </c>
      <c r="E2" s="86" t="s">
        <v>39104</v>
      </c>
      <c r="F2" s="75">
        <v>45322.056979166664</v>
      </c>
      <c r="G2" s="76" t="s">
        <v>39105</v>
      </c>
      <c r="H2" s="88">
        <v>45322.050729166665</v>
      </c>
      <c r="I2" s="62" t="s">
        <v>88</v>
      </c>
      <c r="J2" s="62" t="s">
        <v>65</v>
      </c>
      <c r="K2" s="87" t="s">
        <v>39106</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39107</v>
      </c>
      <c r="B3" s="62" t="str">
        <f>IFERROR(VLOOKUP(D3,DB!A:K,11,0),"")</f>
        <v>R2</v>
      </c>
      <c r="C3" s="62">
        <v>1</v>
      </c>
      <c r="D3" s="62" t="s">
        <v>25643</v>
      </c>
      <c r="E3" s="86" t="s">
        <v>39021</v>
      </c>
      <c r="F3" s="75">
        <v>45824.999837962961</v>
      </c>
      <c r="G3" s="76">
        <f ca="1">IFERROR(NOW()-F3,"-")</f>
        <v>137.58430370370479</v>
      </c>
      <c r="H3" s="75">
        <v>45824.993587962963</v>
      </c>
      <c r="I3" s="62" t="str">
        <f>IFERROR(VLOOKUP(D3,DB!A:F,6,0),"")</f>
        <v>Generator-SG</v>
      </c>
      <c r="J3" s="62" t="str">
        <f>IFERROR(VLOOKUP(D3,DB!A:G,7,0),"")</f>
        <v>Good</v>
      </c>
      <c r="K3" s="87" t="s">
        <v>39108</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39109</v>
      </c>
      <c r="B4" s="18" t="str">
        <f>IFERROR(VLOOKUP(D4,DB!A:K,11,0),"")</f>
        <v>R2</v>
      </c>
      <c r="C4" s="18">
        <v>1</v>
      </c>
      <c r="D4" s="18" t="s">
        <v>27532</v>
      </c>
      <c r="E4" s="113" t="s">
        <v>39104</v>
      </c>
      <c r="F4" s="114">
        <v>45958.742083333331</v>
      </c>
      <c r="G4" s="115">
        <f ca="1">IFERROR(NOW()-F4,"-")</f>
        <v>3.8420583333354443</v>
      </c>
      <c r="H4" s="114">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t="s">
        <v>39111</v>
      </c>
      <c r="B5" s="18" t="str">
        <f>IFERROR(VLOOKUP(D5,DB!A:K,11,0),"")</f>
        <v>R2</v>
      </c>
      <c r="C5" s="18">
        <v>1</v>
      </c>
      <c r="D5" s="18" t="s">
        <v>19205</v>
      </c>
      <c r="E5" s="113" t="s">
        <v>39021</v>
      </c>
      <c r="F5" s="114">
        <v>45962.50990740741</v>
      </c>
      <c r="G5" s="115">
        <f ca="1">IFERROR(NOW()-F5,"-")</f>
        <v>7.4234259256627411E-2</v>
      </c>
      <c r="H5" s="114">
        <v>45962.496770833335</v>
      </c>
      <c r="I5" s="18" t="str">
        <f>IFERROR(VLOOKUP(D5,DB!A:F,6,0),"")</f>
        <v>SCECO</v>
      </c>
      <c r="J5" s="18" t="str">
        <f>IFERROR(VLOOKUP(D5,DB!A:G,7,0),"")</f>
        <v>Dead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t="s">
        <v>39113</v>
      </c>
      <c r="B6" s="18" t="str">
        <f>IFERROR(VLOOKUP(D6,DB!A:K,11,0),"")</f>
        <v>R2</v>
      </c>
      <c r="C6" s="18">
        <v>2</v>
      </c>
      <c r="D6" s="18" t="s">
        <v>25963</v>
      </c>
      <c r="E6" s="113" t="s">
        <v>39021</v>
      </c>
      <c r="F6" s="114">
        <v>45962.556030092594</v>
      </c>
      <c r="G6" s="115">
        <f ca="1">IFERROR(NOW()-F6,"-")</f>
        <v>2.8111574072681833E-2</v>
      </c>
      <c r="H6" s="114">
        <v>45962.546435185184</v>
      </c>
      <c r="I6" s="18" t="str">
        <f>IFERROR(VLOOKUP(D6,DB!A:F,6,0),"")</f>
        <v>SCECO</v>
      </c>
      <c r="J6" s="18" t="str">
        <f>IFERROR(VLOOKUP(D6,DB!A:G,7,0),"")</f>
        <v>Dead</v>
      </c>
      <c r="K6" s="19" t="s">
        <v>39114</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45962.584141666666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45962.584141666666</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45962.584141666666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45962.584141666666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45962.584141666666</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45962.584141666666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45962.584141666666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45962.584141666666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45962.584141666666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45962.584141666666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45962.584141666666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45962.584141666666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45962.584141666666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45962.584141666666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45962.584141666666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45962.584141666666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45962.584141666666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45962.584141666666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45962.584141666666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45962.584141666666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45962.584141666666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45962.584141666666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45962.584141666666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45962.584141666666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45962.584141666666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45962.584141666666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45962.584141666666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45962.584141666666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45962.584141666666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45962.584141666666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45962.584141666666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45962.584141666666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45962.584141666666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45962.584141666666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45962.584141666666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45962.584141666666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45962.584141666666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45962.584141666666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45962.584141666666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45962.584141666666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45962.584141666666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45962.584141666666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45962.584141666666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45962.584141666666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45962.584141666666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45962.584141666666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45962.584141666666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45962.584141666666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45962.584141666666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45962.584141666666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45962.584141666666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45962.584141666666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45962.584141666666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45962.584141666666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45962.584141666666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45962.584141666666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45962.584141666666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45962.584141666666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45962.584141666666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45962.584141666666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45962.584141666666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45962.584141666666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45962.584141666666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45962.584141666666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45962.584141666666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45962.584141666666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45962.584141666666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45962.584141666666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45962.584141666666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45962.584141666666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45962.584141666666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45962.584141666666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45962.584141666666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45962.584141666666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45962.584141666666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45962.584141666666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45962.584141666666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45962.584141666666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45962.584141666666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45962.584141666666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45962.584141666666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45962.584141666666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45962.584141666666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45962.584141666666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45962.584141666666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45962.584141666666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45962.584141666666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45962.584141666666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45962.584141666666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45962.584141666666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45962.584141666666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45962.584141666666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45962.584141666666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45962.584141666666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45962.584141666666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45962.584141666666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45962.584141666666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45962.584141666666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45962.584141666666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45962.584141666666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45962.584141666666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45962.584141666666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45962.584141666666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45962.584141666666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45962.584141666666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45962.584141666666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45962.584141666666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45962.584141666666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45962.584141666666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45962.584141666666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45962.584141666666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45962.584141666666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45962.584141666666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45962.584141666666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45962.584141666666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45962.584141666666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45962.584141666666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45962.584141666666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45962.584141666666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45962.584141666666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45962.584141666666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45962.584141666666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45962.584141666666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45962.584141666666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45962.584141666666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45962.584141666666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45962.584141666666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45962.584141666666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45962.584141666666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45962.584141666666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45962.584141666666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45962.584141666666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45962.584141666666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45962.584141666666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45962.584141666666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45962.584141666666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45962.584141666666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45962.584141666666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45962.584141666666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45962.584141666666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45962.584141666666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45962.584141666666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45962.584141666666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45962.584141666666</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45962.584141666666</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45962.584141666666</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45962.584141666666</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45962.584141666666</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45962.584141666666</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45962.584141666666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45962.584141666666</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45962.584141666666</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45962.584141666666</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45962.584141666666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45962.584141666666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45962.584141666666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45962.584141666666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45962.584141666666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45962.584141666666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45962.584141666666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45962.584141666666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45962.584141666666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45962.584141666666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45962.584141666666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45962.584141666666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45962.584141666666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45962.584141666666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45962.584141666666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45962.584141666666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45962.584141666666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45962.584141666666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45962.584141666666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45962.584141666666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45962.584141666666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45962.584141666666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45962.584141666666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45962.584141666666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45962.584141666666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45962.584141666666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45962.584141666666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45962.584141666666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45962.584141666666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45962.584141666666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45962.584141666666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45962.584141666666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45962.584141666666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45962.584141666666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45962.584141666666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45962.584141666666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45962.584141666666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45962.584141666666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45962.584141666666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45962.584141666666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45962.584141666666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45962.584141666666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45962.584141666666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45962.584141666666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45962.584141666666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45962.584141666666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45962.584141666666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45962.584141666666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45962.584141666666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45962.584141666666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45962.584141666666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45962.584141666666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45962.584141666666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45962.584141666666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45962.584141666666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45962.584141666666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45962.584141666666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45962.584141666666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45962.584141666666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45962.584141666666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45962.584141666666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45962.584141666666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45962.584141666666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45962.584141666666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45962.584141666666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45962.584141666666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45962.584141666666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45962.584141666666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45962.584141666666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45962.584141666666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45962.584141666666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45962.584141666666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45962.584141666666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45962.584141666666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45962.584141666666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45962.584141666666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45962.584141666666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45962.584141666666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45962.584141666666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45962.584141666666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45962.584141666666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45962.584141666666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45962.584141666666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45962.584141666666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45962.584141666666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45962.584141666666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45962.584141666666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45962.584141666666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45962.584141666666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45962.584141666666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45962.584141666666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45962.584141666666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45962.584141666666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45962.584141666666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45962.584141666666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45962.584141666666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45962.584141666666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45962.584141666666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45962.584141666666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45962.584141666666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45962.584141666666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45962.584141666666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45962.584141666666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45962.584141666666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45962.584141666666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45962.584141666666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45962.584141666666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45962.584141666666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45962.584141666666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45962.584141666666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45962.584141666666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45962.584141666666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45962.584141666666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45962.584141666666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45962.584141666666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45962.584141666666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45962.584141666666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45962.584141666666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45962.584141666666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45962.584141666666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45962.584141666666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45962.584141666666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45962.584141666666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45962.584141666666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45962.584141666666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45962.584141666666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45962.584141666666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45962.584141666666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45962.584141666666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45962.584141666666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45962.584141666666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45962.584141666666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45962.584141666666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45962.584141666666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45962.584141666666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45962.584141666666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45962.584141666666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45962.584141666666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45962.584141666666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45962.584141666666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45962.584141666666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45962.584141666666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45962.584141666666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45962.584141666666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45962.584141666666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45962.584141666666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45962.584141666666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45962.584141666666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45962.584141666666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45962.584141666666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45962.584141666666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45962.584141666666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45962.584141666666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45962.584141666666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45962.584141666666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45962.584141666666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45962.584141666666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45962.584141666666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45962.584141666666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45962.584141666666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45962.584141666666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45962.584141666666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45962.584141666666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45962.584141666666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45962.584141666666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45962.584141666666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45962.584141666666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45962.584141666666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45962.584141666666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45962.584141666666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45962.584141666666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45962.584141666666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45962.584141666666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45962.584141666666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45962.584141666666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45962.584141666666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45962.584141666666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45962.584141666666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45962.584141666666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45962.584141666666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45962.584141666666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45962.584141666666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45962.584141666666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45962.584141666666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45962.584141666666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45962.584141666666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45962.584141666666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45962.584141666666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45962.584141666666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45962.584141666666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45962.584141666666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45962.584141666666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45962.584141666666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45962.584141666666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45962.584141666666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45962.584141666666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45962.584141666666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45962.584141666666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45962.584141666666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45962.584141666666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45962.584141666666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45962.584141666666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45962.584141666666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45962.584141666666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45962.584141666666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45962.584141666666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45962.584141666666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45962.584141666666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45962.584141666666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45962.584141666666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45962.584141666666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45962.584141666666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45962.584141666666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45962.584141666666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45962.584141666666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45962.584141666666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45962.584141666666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45962.584141666666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45962.584141666666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45962.584141666666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45962.584141666666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45962.584141666666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45962.584141666666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45962.584141666666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45962.584141666666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45962.584141666666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45962.584141666666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45962.584141666666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45962.584141666666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45962.584141666666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45962.584141666666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45962.584141666666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45962.584141666666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45962.584141666666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45962.584141666666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45962.584141666666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45962.584141666666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45962.584141666666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45962.584141666666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45962.584141666666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45962.584141666666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45962.584141666666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45962.584141666666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45962.584141666666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45962.584141666666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45962.584141666666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45962.584141666666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45962.584141666666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45962.584141666666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45962.584141666666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45962.584141666666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45962.584141666666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45962.584141666666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45962.584141666666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45962.584141666666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45962.584141666666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45962.584141666666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45962.584141666666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45962.584141666666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45962.584141666666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45962.584141666666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45962.584141666666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45962.584141666666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45962.584141666666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45962.584141666666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45962.584141666666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45962.584141666666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45962.584141666666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45962.584141666666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45962.584141666666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45962.584141666666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45962.584141666666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45962.584141666666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45962.584141666666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45962.584141666666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45962.584141666666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45962.584141666666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45962.584141666666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45962.584141666666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45962.584141666666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45962.584141666666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45962.584141666666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45962.584141666666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45962.584141666666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45962.584141666666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45962.584141666666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45962.584141666666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45962.584141666666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45962.584141666666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45962.584141666666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45962.584141666666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45962.584141666666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45962.584141666666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45962.584141666666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45962.584141666666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45962.584141666666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45962.584141666666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45962.584141666666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45962.584141666666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45962.584141666666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45962.584141666666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45962.584141666666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45962.584141666666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45962.584141666666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45962.584141666666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45962.584141666666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45962.584141666666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45962.584141666666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45962.584141666666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45962.584141666666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45962.584141666666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45962.584141666666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45962.584141666666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45962.584141666666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45962.584141666666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45962.584141666666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45962.584141666666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45962.584141666666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45962.584141666666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45962.584141666666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45962.584141666666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45962.584141666666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45962.584141666666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45962.584141666666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45962.584141666666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45962.584141666666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45962.584141666666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45962.584141666666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45962.584141666666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45962.584141666666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45962.584141666666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45962.584141666666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45962.584141666666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45962.584141666666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45962.584141666666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45962.584141666666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45962.584141666666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45962.584141666666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45962.584141666666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45962.584141666666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45962.584141666666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45962.584141666666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45962.584141666666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45962.584141666666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45962.584141666666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45962.584141666666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45962.584141666666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45962.584141666666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45962.584141666666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45962.584141666666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45962.584141666666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45962.584141666666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45962.584141666666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45962.584141666666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45962.584141666666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45962.584141666666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45962.584141666666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45962.584141666666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45962.584141666666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45962.584141666666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45962.584141666666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45962.584141666666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45962.584141666666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45962.584141666666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45962.584141666666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45962.584141666666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45962.584141666666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45962.584141666666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45962.584141666666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45962.584141666666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45962.584141666666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45962.584141666666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45962.584141666666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45962.584141666666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45962.584141666666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45962.584141666666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45962.584141666666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45962.584141666666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45962.584141666666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45962.584141666666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45962.584141666666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45962.584141666666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45962.584141666666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45962.584141666666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45962.584141666666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45962.584141666666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45962.584141666666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45962.584141666666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45962.584141666666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45962.584141666666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45962.584141666666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45962.584141666666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45962.584141666666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45962.584141666666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45962.584141666666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45962.584141666666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45962.584141666666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45962.584141666666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45962.584141666666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45962.584141666666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45962.584141666666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45962.584141666666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45962.584141666666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45962.584141666666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45962.584141666666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45962.584141666666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45962.584141666666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45962.584141666666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45962.584141666666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45962.584141666666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45962.584141666666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45962.584141666666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45962.584141666666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45962.584141666666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45962.584141666666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45962.584141666666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45962.584141666666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45962.584141666666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45962.584141666666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45962.584141666666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45962.584141666666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45962.584141666666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45962.584141666666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45962.584141666666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45962.584141666666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45962.584141666666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45962.584141666666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45962.584141666666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45962.584141666666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45962.584141666666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45962.584141666666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45962.584141666666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45962.584141666666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45962.584141666666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45962.584141666666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45962.584141666666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45962.584141666666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45962.584141666666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45962.584141666666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45962.584141666666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45962.584141666666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45962.584141666666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45962.584141666666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45962.584141666666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45962.584141666666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45962.584141666666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45962.584141666666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45962.584141666666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45962.584141666666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45962.584141666666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45962.584141666666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45962.584141666666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45962.584141666666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45962.584141666666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45962.584141666666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45962.584141666666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45962.584141666666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45962.584141666666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45962.584141666666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45962.584141666666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45962.584141666666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45962.584141666666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45962.584141666666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45962.584141666666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45962.584141666666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45962.584141666666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45962.584141666666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45962.584141666666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45962.584141666666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45962.584141666666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45962.584141666666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45962.584141666666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45962.584141666666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45962.584141666666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45962.584141666666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45962.584141666666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45962.584141666666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45962.584141666666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45962.584141666666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45962.584141666666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45962.584141666666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45962.584141666666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45962.584141666666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45962.584141666666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45962.584141666666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45962.584141666666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45962.584141666666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45962.584141666666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45962.584141666666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45962.584141666666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45962.584141666666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45962.584141666666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45962.584141666666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45962.584141666666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45962.584141666666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45962.584141666666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45962.584141666666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45962.584141666666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45962.584141666666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45962.584141666666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45962.584141666666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45962.584141666666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45962.584141666666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45962.584141666666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45962.584141666666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45962.584141666666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45962.584141666666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45962.584141666666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45962.584141666666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45962.584141666666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45962.584141666666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45962.584141666666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45962.584141666666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45962.584141666666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45962.584141666666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45962.584141666666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45962.584141666666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45962.584141666666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45962.584141666666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45962.584141666666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45962.584141666666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45962.584141666666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45962.584141666666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45962.584141666666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45962.584141666666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45962.584141666666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45962.584141666666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45962.584141666666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45962.584141666666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45962.584141666666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45962.584141666666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45962.584141666666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45962.584141666666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45962.584141666666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45962.584141666666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45962.584141666666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45962.584141666666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45962.584141666666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45962.584141666666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45962.584141666666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45962.584141666666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45962.584141666666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45962.584141666666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45962.584141666666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45962.584141666666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45962.584141666666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45962.584141666666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45962.584141666666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45962.584141666666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45962.584141666666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45962.584141666666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45962.584141666666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45962.584141666666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45962.584141666666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45962.584141666666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45962.584141666666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45962.584141666666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45962.584141666666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45962.584141666666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45962.584141666666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45962.584141666666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45962.584141666666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45962.584141666666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45962.584141666666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45962.584141666666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45962.584141666666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45962.584141666666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45962.584141666666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45962.584141666666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45962.584141666666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45962.584141666666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45962.584141666666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45962.584141666666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45962.584141666666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45962.584141666666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45962.584141666666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45962.584141666666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45962.584141666666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45962.584141666666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45962.584141666666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45962.584141666666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45962.584141666666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45962.584141666666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45962.584141666666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45962.584141666666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45962.584141666666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45962.584141666666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45962.584141666666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45962.584141666666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45962.584141666666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45962.584141666666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45962.584141666666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45962.584141666666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45962.584141666666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45962.584141666666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45962.584141666666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45962.584141666666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45962.584141666666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45962.584141666666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45962.584141666666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45962.584141666666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45962.584141666666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45962.584141666666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45962.584141666666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45962.584141666666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45962.584141666666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45962.584141666666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45962.584141666666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45962.584141666666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45962.584141666666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45962.584141666666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45962.584141666666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45962.584141666666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45962.584141666666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45962.584141666666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45962.584141666666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45962.584141666666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45962.584141666666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45962.584141666666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45962.584141666666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45962.584141666666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45962.584141666666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45962.584141666666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45962.584141666666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45962.584141666666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45962.584141666666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45962.584141666666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45962.584141666666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45962.584141666666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45962.584141666666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45962.584141666666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45962.584141666666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45962.584141666666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45962.584141666666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45962.584141666666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45962.584141666666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45962.584141666666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45962.584141666666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45962.584141666666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45962.584141666666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45962.584141666666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45962.584141666666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45962.584141666666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45962.584141666666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45962.584141666666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45962.584141666666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45962.584141666666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45962.584141666666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45962.584141666666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45962.584141666666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45962.584141666666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45962.584141666666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45962.584141666666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45962.584141666666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45962.584141666666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45962.584141666666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45962.584141666666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45962.584141666666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45962.584141666666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45962.584141666666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45962.584141666666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45962.584141666666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45962.584141666666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45962.584141666666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45962.584141666666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45962.584141666666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45962.584141666666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45962.584141666666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45962.584141666666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45962.584141666666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45962.584141666666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45962.584141666666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45962.584141666666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45962.584141666666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45962.584141666666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45962.584141666666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45962.584141666666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45962.584141666666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45962.584141666666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45962.584141666666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45962.584141666666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45962.584141666666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45962.584141666666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45962.584141666666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45962.584141666666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45962.584141666666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45962.584141666666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45962.584141666666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45962.584141666666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45962.584141666666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45962.584141666666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45962.584141666666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45962.584141666666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45962.584141666666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45962.584141666666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45962.584141666666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45962.584141666666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45962.584141666666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45962.584141666666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45962.584141666666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45962.584141666666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45962.584141666666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45962.584141666666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45962.584141666666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45962.584141666666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45962.584141666666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45962.584141666666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45962.584141666666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45962.584141666666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45962.584141666666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45962.584141666666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45962.584141666666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45962.584141666666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45962.584141666666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45962.584141666666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45962.584141666666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45962.584141666666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45962.584141666666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45962.584141666666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45962.584141666666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45962.584141666666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45962.584141666666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45962.584141666666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45962.584141666666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45962.584141666666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45962.584141666666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45962.584141666666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45962.584141666666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45962.584141666666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45962.584141666666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45962.584141666666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45962.584141666666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45962.584141666666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45962.584141666666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45962.584141666666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45962.584141666666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45962.584141666666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45962.584141666666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45962.584141666666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45962.584141666666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45962.584141666666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45962.584141666666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45962.584141666666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45962.584141666666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45962.584141666666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45962.584141666666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45962.584141666666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45962.584141666666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45962.584141666666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45962.584141666666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45962.584141666666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45962.584141666666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45962.584141666666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45962.584141666666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45962.584141666666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45962.584141666666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45962.584141666666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45962.584141666666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45962.584141666666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45962.584141666666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45962.584141666666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45962.584141666666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45962.584141666666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45962.584141666666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45962.584141666666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45962.584141666666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45962.584141666666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45962.584141666666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45962.584141666666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45962.584141666666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45962.584141666666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45962.584141666666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45962.584141666666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45962.584141666666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45962.584141666666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45962.584141666666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45962.584141666666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45962.584141666666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45962.584141666666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45962.584141666666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45962.584141666666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45962.584141666666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45962.584141666666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45962.584141666666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45962.584141666666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45962.584141666666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45962.584141666666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45962.584141666666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45962.584141666666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45962.584141666666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45962.584141666666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45962.584141666666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45962.584141666666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45962.584141666666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45962.584141666666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45962.584141666666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45962.584141666666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45962.584141666666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45962.584141666666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45962.584141666666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45962.584141666666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45962.584141666666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45962.584141666666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45962.584141666666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45962.584141666666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45962.584141666666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45962.584141666666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45962.584141666666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45962.584141666666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45962.584141666666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45962.584141666666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45962.584141666666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45962.584141666666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45962.584141666666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45962.584141666666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45962.584141666666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45962.584141666666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45962.584141666666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45962.584141666666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45962.584141666666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45962.584141666666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45962.584141666666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45962.584141666666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45962.584141666666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45962.584141666666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45962.584141666666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45962.584141666666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45962.584141666666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45962.584141666666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45962.584141666666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45962.584141666666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45962.584141666666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45962.584141666666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45962.584141666666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45962.584141666666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45962.584141666666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45962.584141666666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45962.584141666666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45962.584141666666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45962.584141666666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45962.584141666666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45962.584141666666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45962.584141666666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45962.584141666666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45962.584141666666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45962.584141666666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45962.584141666666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45962.584141666666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45962.584141666666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45962.584141666666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45962.584141666666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45962.584141666666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45962.584141666666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45962.584141666666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45962.584141666666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45962.584141666666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45962.584141666666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45962.584141666666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45962.584141666666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45962.584141666666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45962.584141666666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45962.584141666666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45962.584141666666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45962.584141666666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45962.584141666666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45962.584141666666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45962.584141666666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45962.584141666666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45962.584141666666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45962.584141666666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45962.584141666666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45962.584141666666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45962.584141666666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45962.584141666666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45962.584141666666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45962.584141666666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45962.584141666666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45962.584141666666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45962.584141666666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45962.584141666666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45962.584141666666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45962.584141666666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45962.584141666666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45962.584141666666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45962.584141666666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45962.584141666666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45962.584141666666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45962.584141666666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45962.584141666666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45962.584141666666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45962.584141666666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45962.584141666666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45962.584141666666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45962.584141666666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45962.584141666666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45962.584141666666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45962.584141666666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45962.584141666666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45962.584141666666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45962.584141666666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45962.584141666666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45962.584141666666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45962.584141666666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45962.584141666666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45962.584141666666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45962.584141666666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45962.584141666666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45962.584141666666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45962.584141666666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45962.584141666666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45962.584141666666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45962.584141666666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45962.584141666666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45962.584141666666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45962.584141666666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45962.584141666666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45962.584141666666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45962.584141666666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45962.584141666666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45962.584141666666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45962.584141666666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45962.584141666666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45962.584141666666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45962.584141666666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45962.584141666666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45962.584141666666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45962.584141666666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45962.584141666666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45962.584141666666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45962.584141666666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45962.584141666666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45962.584141666666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45962.584141666666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45962.584141666666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45962.584141666666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45962.584141666666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45962.584141666666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45962.584141666666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45962.584141666666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45962.584141666666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45962.584141666666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45962.584141666666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45962.584141666666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45962.584141666666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45962.584141666666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45962.584141666666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45962.584141666666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45962.584141666666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45962.584141666666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45962.584141666666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45962.584141666666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45962.584141666666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45962.584141666666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45962.584141666666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45962.584141666666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45962.584141666666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45962.584141666666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45962.584141666666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45962.584141666666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45962.584141666666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45962.584141666666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45962.584141666666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45962.584141666666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45962.584141666666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45962.584141666666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45962.584141666666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45962.584141666666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45962.584141666666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45962.584141666666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45962.584141666666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45962.584141666666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45962.584141666666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45962.584141666666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45962.584141666666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45962.584141666666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45962.584141666666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45962.584141666666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45962.584141666666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45962.584141666666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45962.584141666666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45962.584141666666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45962.584141666666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45962.584141666666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45962.584141666666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45962.584141666666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45962.584141666666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45962.584141666666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45962.584141666666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45962.584141666666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45962.584141666666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45962.584141666666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45962.584141666666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45962.584141666666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45962.584141666666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45962.584141666666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45962.584141666666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45962.584141666666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45962.584141666666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45962.584141666666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45962.584141666666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45962.584141666666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45962.584141666666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45962.584141666666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45962.584141666666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45962.584141666666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45962.584141666666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45962.584141666666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45962.584141666666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45962.584141666666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45962.584141666666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45962.584141666666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45962.584141666666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45962.584141666666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45962.584141666666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45962.584141666666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45962.584141666666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45962.584141666666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45962.584141666666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45962.584141666666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45962.584141666666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45962.584141666666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45962.584141666666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45962.584141666666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45962.584141666666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45962.584141666666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45962.584141666666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45962.584141666666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45962.584141666666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45962.584141666666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45962.584141666666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45962.584141666666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45962.584141666666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45962.584141666666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45962.584141666666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45962.584141666666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45962.584141666666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45962.584141666666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45962.584141666666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45962.584141666666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45962.584141666666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45962.584141666666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45962.584141666666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45962.584141666666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45962.584141666666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45962.584141666666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45962.584141666666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45962.584141666666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45962.584141666666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45962.584141666666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45962.584141666666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45962.584141666666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45962.584141666666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45962.584141666666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45962.584141666666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45962.584141666666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45962.584141666666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45962.584141666666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45962.584141666666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45962.584141666666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45962.584141666666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45962.584141666666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45962.584141666666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45962.584141666666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45962.584141666666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45962.584141666666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45962.584141666666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45962.584141666666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45962.584141666666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45962.584141666666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45962.584141666666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45962.584141666666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45962.584141666666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45962.584141666666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45962.584141666666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45962.584141666666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45962.584141666666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45962.584141666666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45962.584141666666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45962.584141666666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45962.584141666666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45962.584141666666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45962.584141666666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45962.584141666666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45962.584141666666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45962.584141666666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45962.584141666666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5"/>
  <sheetViews>
    <sheetView tabSelected="1"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39115</v>
      </c>
      <c r="B2" s="93" t="str">
        <f>IFERROR(VLOOKUP(D2,DB!A:K,11,0),"")</f>
        <v>R4</v>
      </c>
      <c r="C2" s="96">
        <v>1</v>
      </c>
      <c r="D2" s="93" t="s">
        <v>35092</v>
      </c>
      <c r="E2" s="97" t="s">
        <v>39021</v>
      </c>
      <c r="F2" s="98">
        <v>45703.480717592596</v>
      </c>
      <c r="G2" s="99">
        <f ca="1">IFERROR(NOW()-F2,"")</f>
        <v>259.10342407407006</v>
      </c>
      <c r="H2" s="98">
        <v>45703.474768518521</v>
      </c>
      <c r="I2" s="98" t="str">
        <f>IFERROR(VLOOKUP(D2,DB!A:F,6,0),"")</f>
        <v>SCECO</v>
      </c>
      <c r="J2" s="98" t="str">
        <f>IFERROR(VLOOKUP(D2,DB!A:G,7,0),"")</f>
        <v>Dead</v>
      </c>
      <c r="K2" s="100" t="s">
        <v>39116</v>
      </c>
      <c r="L2" s="93" t="str">
        <f>IFERROR(VLOOKUP(D2,DB!A:I,9,0),"")</f>
        <v>Latis</v>
      </c>
    </row>
    <row r="3" spans="1:16" ht="26.25" customHeight="1">
      <c r="A3" s="168" t="s">
        <v>39117</v>
      </c>
      <c r="B3" s="118" t="str">
        <f>IFERROR(VLOOKUP(D3,DB!A:K,11,0),"")</f>
        <v>R4</v>
      </c>
      <c r="C3" s="119">
        <v>1</v>
      </c>
      <c r="D3" s="93" t="s">
        <v>28974</v>
      </c>
      <c r="E3" s="97" t="s">
        <v>39021</v>
      </c>
      <c r="F3" s="122">
        <v>45960.96875</v>
      </c>
      <c r="G3" s="123">
        <f ca="1">IFERROR(NOW()-F3,"")</f>
        <v>1.6153916666662553</v>
      </c>
      <c r="H3" s="122">
        <v>45960.963101851848</v>
      </c>
      <c r="I3" s="118" t="str">
        <f>IFERROR(VLOOKUP(D3,DB!A:F,6,0),"")</f>
        <v>SCECO</v>
      </c>
      <c r="J3" s="118" t="str">
        <f>IFERROR(VLOOKUP(D3,DB!A:G,7,0),"")</f>
        <v>Weak</v>
      </c>
      <c r="K3" s="124" t="s">
        <v>39118</v>
      </c>
      <c r="L3" s="120" t="str">
        <f>IFERROR(VLOOKUP(D3,DB!A:I,9,0),"")</f>
        <v>Latis</v>
      </c>
    </row>
    <row r="4" spans="1:16" ht="15" customHeight="1">
      <c r="A4" s="118" t="s">
        <v>39119</v>
      </c>
      <c r="B4" s="118" t="str">
        <f>IFERROR(VLOOKUP(D4,DB!A:K,11,0),"")</f>
        <v>R4</v>
      </c>
      <c r="C4" s="119">
        <v>1</v>
      </c>
      <c r="D4" s="120" t="s">
        <v>29066</v>
      </c>
      <c r="E4" s="97" t="s">
        <v>39104</v>
      </c>
      <c r="F4" s="122">
        <v>45962.56795138889</v>
      </c>
      <c r="G4" s="123">
        <f ca="1">IFERROR(NOW()-F4,"")</f>
        <v>1.6190277776331641E-2</v>
      </c>
      <c r="H4" s="122">
        <v>45962.56795138889</v>
      </c>
      <c r="I4" s="118" t="str">
        <f>IFERROR(VLOOKUP(D4,DB!A:F,6,0),"")</f>
        <v>SCECO</v>
      </c>
      <c r="J4" s="118" t="str">
        <f>IFERROR(VLOOKUP(D4,DB!A:G,7,0),"")</f>
        <v>Good</v>
      </c>
      <c r="K4" s="124" t="s">
        <v>39120</v>
      </c>
      <c r="L4" s="120" t="str">
        <f>IFERROR(VLOOKUP(D4,DB!A:I,9,0),"")</f>
        <v>Latis</v>
      </c>
    </row>
    <row r="5" spans="1:16" ht="15" customHeight="1">
      <c r="A5" s="118"/>
      <c r="B5" s="118" t="str">
        <f>IFERROR(VLOOKUP(D5,DB!A:K,11,0),"")</f>
        <v/>
      </c>
      <c r="C5" s="119"/>
      <c r="D5" s="120"/>
      <c r="E5" s="97"/>
      <c r="F5" s="122"/>
      <c r="G5" s="123">
        <f ca="1">IFERROR(NOW()-F5,"")</f>
        <v>45962.584141666666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45962.584141666666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45962.584141666666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45962.584141666666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45962.584141666666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45962.584141666666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45962.584141666666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45962.584141666666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45962.584141666666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45962.584141666666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45962.584141666666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45962.584141666666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45962.584141666666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45962.584141666666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45962.584141666666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45962.584141666666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45962.584141666666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45962.584141666666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45962.584141666666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45962.584141666666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45962.584141666666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45962.584141666666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45962.584141666666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45962.584141666666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45962.584141666666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45962.584141666666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45962.584141666666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45962.584141666666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45962.584141666666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45962.584141666666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45962.584141666666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45962.584141666666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45962.584141666666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45962.584141666666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45962.584141666666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45962.584141666666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45962.584141666666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45962.584141666666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45962.584141666666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45962.584141666666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45962.584141666666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45962.584141666666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45962.584141666666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45962.584141666666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45962.584141666666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45962.584141666666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45962.584141666666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45962.584141666666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45962.584141666666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45962.584141666666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45962.584141666666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45962.584141666666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45962.584141666666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45962.584141666666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45962.584141666666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45962.584141666666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45962.584141666666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45962.584141666666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45962.584141666666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45962.584141666666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45962.584141666666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45962.584141666666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45962.584141666666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45962.584141666666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45962.584141666666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45962.584141666666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45962.584141666666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45962.584141666666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45962.584141666666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45962.584141666666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45962.584141666666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45962.584141666666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45962.584141666666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45962.584141666666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45962.584141666666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45962.584141666666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45962.584141666666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45962.584141666666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45962.584141666666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45962.584141666666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45962.584141666666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45962.584141666666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45962.584141666666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45962.584141666666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45962.584141666666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45962.584141666666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45962.584141666666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45962.584141666666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45962.584141666666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45962.584141666666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45962.584141666666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45962.584141666666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45962.584141666666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45962.584141666666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45962.584141666666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45962.584141666666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45962.584141666666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45962.584141666666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45962.584141666666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45962.584141666666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45962.584141666666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45962.584141666666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45962.584141666666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45962.584141666666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45962.584141666666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45962.584141666666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45962.584141666666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45962.584141666666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45962.584141666666</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45962.584141666666</v>
      </c>
      <c r="H114" s="122"/>
      <c r="I114" s="118" t="str">
        <f>IFERROR(VLOOKUP(D114,DB!A:F,6,0),"")</f>
        <v/>
      </c>
      <c r="J114" s="118" t="str">
        <f>IFERROR(VLOOKUP(D114,DB!A:G,7,0),"")</f>
        <v/>
      </c>
      <c r="K114" s="124"/>
      <c r="L114" s="120" t="str">
        <f>IFERROR(VLOOKUP(D114,DB!A:I,9,0),"")</f>
        <v/>
      </c>
    </row>
    <row r="115" spans="1:12" ht="15" customHeight="1">
      <c r="A115" s="125"/>
      <c r="B115" s="125" t="str">
        <f>IFERROR(VLOOKUP(D115,DB!A:K,11,0),"")</f>
        <v/>
      </c>
      <c r="C115" s="126"/>
      <c r="D115" s="127"/>
      <c r="E115" s="128"/>
      <c r="F115" s="129"/>
      <c r="G115" s="130">
        <f ca="1">IFERROR(NOW()-F115,"")</f>
        <v>45962.584141666666</v>
      </c>
      <c r="H115" s="129"/>
      <c r="I115" s="125" t="str">
        <f>IFERROR(VLOOKUP(D115,DB!A:F,6,0),"")</f>
        <v/>
      </c>
      <c r="J115" s="125" t="str">
        <f>IFERROR(VLOOKUP(D115,DB!A:G,7,0),"")</f>
        <v/>
      </c>
      <c r="K115" s="131"/>
      <c r="L115" s="127" t="str">
        <f>IFERROR(VLOOKUP(D115,DB!A:I,9,0),"")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39121</v>
      </c>
      <c r="B2" s="37" t="str">
        <f>IFERROR(VLOOKUP(D2,DB!A:K,11,0),"")</f>
        <v>R5</v>
      </c>
      <c r="C2" s="37">
        <v>3</v>
      </c>
      <c r="D2" s="117" t="s">
        <v>36011</v>
      </c>
      <c r="E2" s="37" t="s">
        <v>39021</v>
      </c>
      <c r="F2" s="38">
        <v>45891.832060185188</v>
      </c>
      <c r="G2" s="143">
        <f ca="1">IFERROR(NOW()-F2,"")</f>
        <v>70.752081481477944</v>
      </c>
      <c r="H2" s="38">
        <v>45891.790393518517</v>
      </c>
      <c r="I2" s="37" t="str">
        <f>IFERROR(VLOOKUP(D2,DB!A:F,6,0),"")</f>
        <v>Generator-SG</v>
      </c>
      <c r="J2" s="37" t="str">
        <f>IFERROR(VLOOKUP(D2,DB!A:G,7,0),"")</f>
        <v>Vandalized</v>
      </c>
      <c r="K2" s="37" t="s">
        <v>39122</v>
      </c>
      <c r="L2" s="37" t="str">
        <f>IFERROR(VLOOKUP(D2,DB!A:I,9,0),"")</f>
        <v>Latis</v>
      </c>
      <c r="M2" s="116"/>
    </row>
    <row r="3" spans="1:13" ht="30.75">
      <c r="A3" s="37" t="s">
        <v>39123</v>
      </c>
      <c r="B3" s="37" t="str">
        <f>IFERROR(VLOOKUP(D3,DB!A:K,11,0),"")</f>
        <v>R5</v>
      </c>
      <c r="C3" s="37">
        <v>1</v>
      </c>
      <c r="D3" s="37" t="s">
        <v>33268</v>
      </c>
      <c r="E3" s="37" t="s">
        <v>39104</v>
      </c>
      <c r="F3" s="38">
        <v>45926.188877314817</v>
      </c>
      <c r="G3" s="143">
        <f t="shared" ref="G3" ca="1" si="0">IFERROR(NOW()-F3,"")</f>
        <v>36.395264351849619</v>
      </c>
      <c r="H3" s="38">
        <v>45926.158159722225</v>
      </c>
      <c r="I3" s="37" t="str">
        <f>IFERROR(VLOOKUP(D3,DB!A:F,6,0),"")</f>
        <v>SCECO</v>
      </c>
      <c r="J3" s="37" t="str">
        <f>IFERROR(VLOOKUP(D3,DB!A:G,7,0),"")</f>
        <v>Good</v>
      </c>
      <c r="K3" s="37" t="s">
        <v>39124</v>
      </c>
      <c r="L3" s="37" t="str">
        <f>IFERROR(VLOOKUP(D3,DB!A:I,9,0),"")</f>
        <v>Latis</v>
      </c>
      <c r="M3" s="116"/>
    </row>
    <row r="4" spans="1:13" ht="48" customHeight="1">
      <c r="A4" s="151" t="s">
        <v>39125</v>
      </c>
      <c r="B4" s="151" t="str">
        <f>IFERROR(VLOOKUP(D4,DB!A:K,11,0),"")</f>
        <v>R5</v>
      </c>
      <c r="C4" s="151">
        <v>1</v>
      </c>
      <c r="D4" s="151" t="s">
        <v>34758</v>
      </c>
      <c r="E4" s="151" t="s">
        <v>39104</v>
      </c>
      <c r="F4" s="152">
        <v>45948.661111111112</v>
      </c>
      <c r="G4" s="153">
        <f ca="1">IFERROR(NOW()-F4,"")</f>
        <v>13.923030555553851</v>
      </c>
      <c r="H4" s="152">
        <v>45948.661111111112</v>
      </c>
      <c r="I4" s="151" t="str">
        <f>IFERROR(VLOOKUP(D4,DB!A:F,6,0),"")</f>
        <v>SCECO</v>
      </c>
      <c r="J4" s="151" t="str">
        <f>IFERROR(VLOOKUP(D4,DB!A:G,7,0),"")</f>
        <v>Dead</v>
      </c>
      <c r="K4" s="151" t="s">
        <v>39126</v>
      </c>
      <c r="L4" s="151" t="str">
        <f>IFERROR(VLOOKUP(D4,DB!A:I,9,0),"")</f>
        <v>Latis</v>
      </c>
    </row>
    <row r="5" spans="1:13" ht="15">
      <c r="A5" s="151" t="s">
        <v>39127</v>
      </c>
      <c r="B5" s="151" t="str">
        <f>IFERROR(VLOOKUP(D5,DB!A:K,11,0),"")</f>
        <v>R5</v>
      </c>
      <c r="C5" s="151">
        <v>1</v>
      </c>
      <c r="D5" s="151" t="s">
        <v>35919</v>
      </c>
      <c r="E5" s="151" t="s">
        <v>39021</v>
      </c>
      <c r="F5" s="152">
        <v>45962.469004629631</v>
      </c>
      <c r="G5" s="153">
        <f ca="1">IFERROR(NOW()-F5,"")</f>
        <v>0.11513703703531064</v>
      </c>
      <c r="H5" s="152">
        <v>45962.463217592594</v>
      </c>
      <c r="I5" s="151" t="str">
        <f>IFERROR(VLOOKUP(D5,DB!A:F,6,0),"")</f>
        <v>Generator-SG</v>
      </c>
      <c r="J5" s="151" t="str">
        <f>IFERROR(VLOOKUP(D5,DB!A:G,7,0),"")</f>
        <v>Vandalized</v>
      </c>
      <c r="K5" s="151" t="s">
        <v>39128</v>
      </c>
      <c r="L5" s="151" t="str">
        <f>IFERROR(VLOOKUP(D5,DB!A:I,9,0),"")</f>
        <v>Latis</v>
      </c>
    </row>
    <row r="6" spans="1:13" ht="15">
      <c r="A6" s="151"/>
      <c r="B6" s="151" t="str">
        <f>IFERROR(VLOOKUP(D6,DB!A:K,11,0),"")</f>
        <v/>
      </c>
      <c r="C6" s="151"/>
      <c r="D6" s="151"/>
      <c r="E6" s="151"/>
      <c r="F6" s="152"/>
      <c r="G6" s="153">
        <f ca="1">IFERROR(NOW()-F6,"")</f>
        <v>45962.584141666666</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45962.584141666666</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45962.584141666666</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45962.584141666666</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45962.584141666666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45962.584141666666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45962.584141666666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45962.584141666666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45962.584141666666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45962.584141666666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45962.584141666666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45962.584141666666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45962.584141666666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45962.584141666666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45962.584141666666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45962.584141666666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45962.584141666666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45962.584141666666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45962.584141666666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45962.584141666666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45962.584141666666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45962.584141666666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45962.584141666666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45962.584141666666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45962.584141666666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45962.584141666666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45962.584141666666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45962.584141666666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45962.584141666666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45962.584141666666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45962.584141666666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45962.584141666666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45962.584141666666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45962.584141666666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45962.584141666666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45962.584141666666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45962.584141666666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45962.584141666666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45962.584141666666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45962.584141666666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45962.584141666666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45962.584141666666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45962.584141666666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45962.584141666666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45962.584141666666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45962.584141666666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45962.584141666666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45962.584141666666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45962.584141666666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45962.584141666666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45962.584141666666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45962.584141666666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45962.584141666666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45962.584141666666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45962.584141666666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45962.584141666666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45962.584141666666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45962.584141666666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45962.584141666666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45962.584141666666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45962.584141666666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45962.584141666666</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45962.584141666666</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45962.584141666666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45962.584141666666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45962.584141666666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45962.584141666666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45962.584141666666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45962.584141666666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45962.584141666666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45962.584141666666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45962.584141666666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45962.584141666666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45962.584141666666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45962.584141666666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45962.584141666666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45962.584141666666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45962.584141666666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45962.584141666666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45962.584141666666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45962.584141666666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45962.584141666666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45962.584141666666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45962.584141666666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45962.584141666666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45962.584141666666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45962.584141666666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45962.584141666666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45962.584141666666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45962.584141666666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45962.584141666666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45962.584141666666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45962.584141666666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45962.584141666666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45962.584141666666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45962.584141666666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45962.584141666666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45962.584141666666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45962.584141666666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45962.584141666666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45962.584141666666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45962.584141666666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45962.584141666666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45962.584141666666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45962.584141666666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45962.584141666666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45962.584141666666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45962.584141666666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45962.584141666666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45962.584141666666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45962.584141666666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45962.584141666666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45962.584141666666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45962.584141666666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45962.584141666666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45962.584141666666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45962.584141666666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45962.584141666666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45962.584141666666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45962.584141666666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45962.584141666666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45962.584141666666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45962.584141666666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45962.584141666666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45962.584141666666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45962.584141666666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45962.584141666666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45962.584141666666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45962.584141666666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45962.584141666666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45962.584141666666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45962.584141666666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45962.584141666666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45962.584141666666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45962.584141666666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45962.584141666666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45962.584141666666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45962.584141666666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45962.584141666666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45962.584141666666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45962.584141666666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45962.584141666666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45962.584141666666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45962.584141666666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45962.584141666666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45962.584141666666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45962.584141666666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45962.584141666666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45962.584141666666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45962.584141666666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45962.584141666666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45962.584141666666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45962.584141666666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45962.584141666666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45962.584141666666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45962.584141666666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45962.584141666666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45962.584141666666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45962.584141666666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45962.584141666666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45962.584141666666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45962.584141666666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45962.584141666666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45962.584141666666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45962.584141666666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45962.584141666666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45962.584141666666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45962.584141666666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45962.584141666666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45962.584141666666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45962.584141666666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45962.584141666666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45962.584141666666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45962.584141666666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45962.584141666666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45962.584141666666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45962.584141666666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45962.584141666666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45962.584141666666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45962.584141666666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45962.584141666666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45962.584141666666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45962.584141666666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45962.584141666666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45962.584141666666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45962.584141666666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45962.584141666666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45962.584141666666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45962.584141666666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45962.584141666666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45962.584141666666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45962.584141666666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45962.584141666666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45962.584141666666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45962.584141666666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45962.584141666666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45962.584141666666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45962.584141666666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45962.584141666666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45962.584141666666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45962.584141666666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45962.584141666666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45962.584141666666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45962.584141666666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45962.584141666666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45962.584141666666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45962.584141666666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45962.584141666666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45962.584141666666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45962.584141666666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45962.584141666666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45962.584141666666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45962.584141666666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45962.584141666666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45962.584141666666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45962.584141666666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45962.584141666666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45962.584141666666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45962.584141666666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45962.584141666666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45962.584141666666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45962.584141666666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45962.584141666666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45962.584141666666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45962.584141666666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45962.584141666666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45962.584141666666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45962.584141666666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45962.584141666666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45962.584141666666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45962.584141666666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45962.584141666666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45962.584141666666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45962.584141666666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45962.584141666666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45962.584141666666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45962.584141666666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45962.584141666666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45962.584141666666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45962.584141666666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45962.584141666666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45962.584141666666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45962.584141666666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45962.584141666666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45962.584141666666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45962.584141666666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45962.584141666666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45962.584141666666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45962.584141666666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45962.584141666666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45962.584141666666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45962.584141666666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45962.584141666666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45962.584141666666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45962.584141666666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45962.584141666666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45962.584141666666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45962.584141666666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45962.584141666666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45962.584141666666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45962.584141666666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45962.584141666666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45962.584141666666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45962.584141666666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45962.584141666666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45962.584141666666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45962.584141666666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45962.584141666666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45962.584141666666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45962.584141666666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45962.584141666666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45962.584141666666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45962.584141666666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45962.584141666666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45962.584141666666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45962.584141666666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45962.584141666666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45962.584141666666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45962.584141666666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45962.584141666666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45962.584141666666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45962.584141666666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45962.584141666666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45962.584141666666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45962.584141666666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45962.584141666666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45962.584141666666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45962.584141666666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45962.584141666666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45962.584141666666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45962.584141666666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45962.584141666666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45962.584141666666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45962.584141666666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45962.584141666666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45962.584141666666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45962.584141666666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45962.584141666666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45962.584141666666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45962.584141666666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45962.584141666666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45962.584141666666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45962.584141666666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45962.584141666666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45962.584141666666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45962.584141666666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45962.584141666666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45962.584141666666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45962.584141666666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45962.584141666666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45962.584141666666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45962.584141666666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45962.584141666666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45962.584141666666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45962.584141666666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45962.584141666666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45962.584141666666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45962.584141666666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45962.584141666666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45962.584141666666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45962.584141666666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45962.584141666666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45962.584141666666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45962.584141666666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45962.584141666666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45962.584141666666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45962.584141666666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45962.584141666666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45962.584141666666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45962.584141666666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45962.584141666666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45962.584141666666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45962.584141666666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45962.584141666666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45962.584141666666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45962.584141666666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45962.584141666666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45962.584141666666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45962.584141666666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45962.584141666666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45962.584141666666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45962.584141666666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45962.584141666666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45962.584141666666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45962.584141666666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45962.584141666666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45962.584141666666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45962.584141666666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45962.584141666666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45962.584141666666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45962.584141666666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45962.584141666666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45962.584141666666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45962.584141666666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45962.584141666666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45962.584141666666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45962.584141666666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45962.584141666666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45962.584141666666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45962.584141666666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45962.584141666666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45962.584141666666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45962.584141666666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45962.584141666666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45962.584141666666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45962.584141666666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45962.584141666666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45962.584141666666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45962.584141666666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45962.584141666666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45962.584141666666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45962.584141666666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45962.584141666666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45962.584141666666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45962.584141666666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45962.584141666666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45962.584141666666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45962.584141666666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45962.584141666666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45962.584141666666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45962.584141666666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45962.584141666666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45962.584141666666</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45962.584141666666</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39129</v>
      </c>
      <c r="B2" s="102" t="str">
        <f>IFERROR(VLOOKUP(D2,DB!A:K,11,0),"")</f>
        <v>R6</v>
      </c>
      <c r="C2" s="104">
        <v>1</v>
      </c>
      <c r="D2" s="102" t="s">
        <v>38539</v>
      </c>
      <c r="E2" s="105" t="s">
        <v>39021</v>
      </c>
      <c r="F2" s="106"/>
      <c r="G2" s="76">
        <f ca="1">IFERROR(NOW()-F2,"-")</f>
        <v>45962.584141666666</v>
      </c>
      <c r="H2" s="106">
        <v>45962.544999999998</v>
      </c>
      <c r="I2" s="102" t="str">
        <f>IFERROR(VLOOKUP(D2,DB!A:F,6,0),"")</f>
        <v>Generator-SG</v>
      </c>
      <c r="J2" s="101" t="str">
        <f>IFERROR(VLOOKUP(D2,DB!A:G,7,0),"")</f>
        <v>Vandalized</v>
      </c>
      <c r="K2" s="107" t="s">
        <v>39130</v>
      </c>
      <c r="L2" s="108" t="str">
        <f>IFERROR(VLOOKUP(D2,DB!A:I,9,0),"")</f>
        <v>Latis</v>
      </c>
    </row>
    <row r="3" spans="1:16383" ht="31.5" customHeight="1">
      <c r="A3" s="103"/>
      <c r="B3" s="102" t="str">
        <f>IFERROR(VLOOKUP(D3,DB!A:K,11,0),"")</f>
        <v/>
      </c>
      <c r="C3" s="104"/>
      <c r="D3" s="102"/>
      <c r="E3" s="105"/>
      <c r="F3" s="106"/>
      <c r="G3" s="76">
        <f ca="1">IFERROR(NOW()-F3,"-")</f>
        <v>45962.584141666666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45962.584141666666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45962.584141666666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45962.584141666666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45962.584141666666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45962.584141666666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45962.584141666666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45962.584141666666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45962.584141666666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45962.584141666666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45962.584141666666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45962.584141666666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45962.584141666666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45962.584141666666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45962.584141666666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45962.584141666666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45962.584141666666</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45962.584141666666</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45962.584141666666</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45962.584141666666</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45962.584141666666</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45962.584141666666</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45962.584141666666</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2025-11-01T11:01:43Z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