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35" documentId="120_S{2AC9BD13-BADA-5192-A53E-5A8FF88502F6}" xr6:coauthVersionLast="47" xr6:coauthVersionMax="47" xr10:uidLastSave="{F3C26E17-8C34-4211-8694-E4AB21E8C082}"/>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4" i="5"/>
  <c r="G4" i="5"/>
  <c r="I4" i="5"/>
  <c r="J4" i="5"/>
  <c r="L4" i="5"/>
  <c r="G3" i="5"/>
  <c r="G2" i="4"/>
  <c r="J2" i="1"/>
  <c r="L2" i="1"/>
  <c r="L3" i="4"/>
  <c r="L4" i="4"/>
  <c r="L5" i="4"/>
  <c r="L6" i="4"/>
  <c r="L7" i="4"/>
  <c r="L8" i="4"/>
  <c r="L9" i="4"/>
  <c r="J6" i="4"/>
  <c r="J7" i="4"/>
  <c r="J8" i="4"/>
  <c r="J9" i="4"/>
  <c r="I3" i="4"/>
  <c r="I4" i="4"/>
  <c r="I5" i="4"/>
  <c r="I6" i="4"/>
  <c r="I7" i="4"/>
  <c r="I8" i="4"/>
  <c r="I9" i="4"/>
  <c r="G3" i="4"/>
  <c r="G4" i="4"/>
  <c r="G5" i="4"/>
  <c r="G6" i="4"/>
  <c r="G7" i="4"/>
  <c r="G8" i="4"/>
  <c r="G9" i="4"/>
  <c r="B3" i="4"/>
  <c r="B4" i="4"/>
  <c r="B5" i="4"/>
  <c r="B6" i="4"/>
  <c r="B7" i="4"/>
  <c r="B8" i="4"/>
  <c r="B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<sst xmlns="http://schemas.openxmlformats.org/spreadsheetml/2006/main" count="180275" uniqueCount="39123">
  <si>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</si>
  <si>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</si>
  <si>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</si>
  <si>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</si>
  <si>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</si>
  <si>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</si>
  <si>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</si>
  <si>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</si>
  <si>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</si>
  <si>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</si>
  <si>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</si>
  <si>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</si>
  <si>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</si>
  <si>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</si>
  <si>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</si>
  <si>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</si>
  <si>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</si>
  <si>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</si>
  <si>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</si>
  <si>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</si>
  <si>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</si>
  <si>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</si>
  <si>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</si>
  <si>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</si>
  <si>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</si>
  <si>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</si>
  <si>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</si>
  <si>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</si>
  <si>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</si>
  <si>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</si>
  <si>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</si>
  <si>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</si>
  <si>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</si>
  <si>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</si>
  <si>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</si>
  <si>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</si>
  <si>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</si>
  <si>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</si>
  <si>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</si>
  <si>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</si>
  <si>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</si>
  <si>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</si>
  <si>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</si>
  <si>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</si>
  <si>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</si>
  <si>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</si>
  <si>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</si>
  <si>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</si>
  <si>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</si>
  <si>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</si>
  <si>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</si>
  <si>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</si>
  <si>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</si>
  <si>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</si>
  <si>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</si>
  <si>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</si>
  <si>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</si>
  <si>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</si>
  <si>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</si>
  <si>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</si>
  <si>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</si>
  <si>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</si>
  <si>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</si>
  <si>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</si>
  <si>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</si>
  <si>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</si>
  <si>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</si>
  <si>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</si>
  <si>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</si>
  <si>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</si>
  <si>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</si>
  <si>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</si>
  <si>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</si>
  <si>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</si>
  <si>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</si>
  <si>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</si>
  <si>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</si>
  <si>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</si>
  <si>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</si>
  <si>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</si>
  <si>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</si>
  <si>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</si>
  <si>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</si>
  <si>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</si>
  <si>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</si>
  <si>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</si>
  <si>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</si>
  <si>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</si>
  <si>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</si>
  <si>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</si>
  <si>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</si>
  <si>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</si>
  <si>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</si>
  <si>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</si>
  <si>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</si>
  <si>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</si>
  <si>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</si>
  <si>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</si>
  <si>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</si>
  <si>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</si>
  <si>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</si>
  <si>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</si>
  <si>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</si>
  <si>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</si>
  <si>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</si>
  <si>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</si>
  <si>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</si>
  <si>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</si>
  <si>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</si>
  <si>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</si>
  <si>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</si>
  <si>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</si>
  <si>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</si>
  <si>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</si>
  <si>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</si>
  <si>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</si>
  <si>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</si>
  <si>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</si>
  <si>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</si>
  <si>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</si>
  <si>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</si>
  <si>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</si>
  <si>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</si>
  <si>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</si>
  <si>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</si>
  <si>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</si>
  <si>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</si>
  <si>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</si>
  <si>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</si>
  <si>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</si>
  <si>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</si>
  <si>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</si>
  <si>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</si>
  <si>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</si>
  <si>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</si>
  <si>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</si>
  <si>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</si>
  <si>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</si>
  <si>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</si>
  <si>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</si>
  <si>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</si>
  <si>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</si>
  <si>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</si>
  <si>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</si>
  <si>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</si>
  <si>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</si>
  <si>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</si>
  <si>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</si>
  <si>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</si>
  <si>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</si>
  <si>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</si>
  <si>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</si>
  <si>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</si>
  <si>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</si>
  <si>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</si>
  <si>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</si>
  <si>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</si>
  <si>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</si>
  <si>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</si>
  <si>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</si>
  <si>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</si>
  <si>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</si>
  <si>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</si>
  <si>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</si>
  <si>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</si>
  <si>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</si>
  <si>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</si>
  <si>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</si>
  <si>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</si>
  <si>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</si>
  <si>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</si>
  <si>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</si>
  <si>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</si>
  <si>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</si>
  <si>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</si>
  <si>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</si>
  <si>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</si>
  <si>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</si>
  <si>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</si>
  <si>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</si>
  <si>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</si>
  <si>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</si>
  <si>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</si>
  <si>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</si>
  <si>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</si>
  <si>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</si>
  <si>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</si>
  <si>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</si>
  <si>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</si>
  <si>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</si>
  <si>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</si>
  <si>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</si>
  <si>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</si>
  <si>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</si>
  <si>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</si>
  <si>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</si>
  <si>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</si>
  <si>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</si>
  <si>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</si>
  <si>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</si>
  <si>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</si>
  <si>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</si>
  <si>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</si>
  <si>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</si>
  <si>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</si>
  <si>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</si>
  <si>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</si>
  <si>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</si>
  <si>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</si>
  <si>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</si>
  <si>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</si>
  <si>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</si>
  <si>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</si>
  <si>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</si>
  <si>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</si>
  <si>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</si>
  <si>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</si>
  <si>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</si>
  <si>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</si>
  <si>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</si>
  <si>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</si>
  <si>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</si>
  <si>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</si>
  <si>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</si>
  <si>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</si>
  <si>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</si>
  <si>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</si>
  <si>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</si>
  <si>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</si>
  <si>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</si>
  <si>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</si>
  <si>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</si>
  <si>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</si>
  <si>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</si>
  <si>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</si>
  <si>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</si>
  <si>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</si>
  <si>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</si>
  <si>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</si>
  <si>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</si>
  <si>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</si>
  <si>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</si>
  <si>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</si>
  <si>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</si>
  <si>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</si>
  <si>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</si>
  <si>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</si>
  <si>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</si>
  <si>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</si>
  <si>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</si>
  <si>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</si>
  <si>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</si>
  <si>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</si>
  <si>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</si>
  <si>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</si>
  <si>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</si>
  <si>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</si>
  <si>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</si>
  <si>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</si>
  <si>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</si>
  <si>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</si>
  <si>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</si>
  <si>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</si>
  <si>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</si>
  <si>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</si>
  <si>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</si>
  <si>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</si>
  <si>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</si>
  <si>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</si>
  <si>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</si>
  <si>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</si>
  <si>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</si>
  <si>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</si>
  <si>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</si>
  <si>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</si>
  <si>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</si>
  <si>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</si>
  <si>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</si>
  <si>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</si>
  <si>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</si>
  <si>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</si>
  <si>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</si>
  <si>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</si>
  <si>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</si>
  <si>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</si>
  <si>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</si>
  <si>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</si>
  <si>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</si>
  <si>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</si>
  <si>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</si>
  <si>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</si>
  <si>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</si>
  <si>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</si>
  <si>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</si>
  <si>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</si>
  <si>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</si>
  <si>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</si>
  <si>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</si>
  <si>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</si>
  <si>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</si>
  <si>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</si>
  <si>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</si>
  <si>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</si>
  <si>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</si>
  <si>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</si>
  <si>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</si>
  <si>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</si>
  <si>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</si>
  <si>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</si>
  <si>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</si>
  <si>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</si>
  <si>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</si>
  <si>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</si>
  <si>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</si>
  <si>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</si>
  <si>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</si>
  <si>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</si>
  <si>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</si>
  <si>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</si>
  <si>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</si>
  <si>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</si>
  <si>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</si>
  <si>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</si>
  <si>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</si>
  <si>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</si>
  <si>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</si>
  <si>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</si>
  <si>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</si>
  <si>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</si>
  <si>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</si>
  <si>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</si>
  <si>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</si>
  <si>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</si>
  <si>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</si>
  <si>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</si>
  <si>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</si>
  <si>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</si>
  <si>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</si>
  <si>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</si>
  <si>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</si>
  <si>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</si>
  <si>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</si>
  <si>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</si>
  <si>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</si>
  <si>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</si>
  <si>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</si>
  <si>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</si>
  <si>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</si>
  <si>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</si>
  <si>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</si>
  <si>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</si>
  <si>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</si>
  <si>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</si>
  <si>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</si>
  <si>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</si>
  <si>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</si>
  <si>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</si>
  <si>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</si>
  <si>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</si>
  <si>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</si>
  <si>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</si>
  <si>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</si>
  <si>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</si>
  <si>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</si>
  <si>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</si>
  <si>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</si>
  <si>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</si>
  <si>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</si>
  <si>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</si>
  <si>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</si>
  <si>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</si>
  <si>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</si>
  <si>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</si>
  <si>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</si>
  <si>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</si>
  <si>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</si>
  <si>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</si>
  <si>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</si>
  <si>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</si>
  <si>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</si>
  <si>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</si>
  <si>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</si>
  <si>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</si>
  <si>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</si>
  <si>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</si>
  <si>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</si>
  <si>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</si>
  <si>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</si>
  <si>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</si>
  <si>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</si>
  <si>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</si>
  <si>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</si>
  <si>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</si>
  <si>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</si>
  <si>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</si>
  <si>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</si>
  <si>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</si>
  <si>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</si>
  <si>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</si>
  <si>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</si>
  <si>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</si>
  <si>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</si>
  <si>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</si>
  <si>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</si>
  <si>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</si>
  <si>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</si>
  <si>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</si>
  <si>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</si>
  <si>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</si>
  <si>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</si>
  <si>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</si>
  <si>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</si>
  <si>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</si>
  <si>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</si>
  <si>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</si>
  <si>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</si>
  <si>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</si>
  <si>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</si>
  <si>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</si>
  <si>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</si>
  <si>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</si>
  <si>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</si>
  <si>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</si>
  <si>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</si>
  <si>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</si>
  <si>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</si>
  <si>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</si>
  <si>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</si>
  <si>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</si>
  <si>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</si>
  <si>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</si>
  <si>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</si>
  <si>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</si>
  <si>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</si>
  <si>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</si>
  <si>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</si>
  <si>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</si>
  <si>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</si>
  <si>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</si>
  <si>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</si>
  <si>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</si>
  <si>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</si>
  <si>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</si>
  <si>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</si>
  <si>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</si>
  <si>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</si>
  <si>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</si>
  <si>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</si>
  <si>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</si>
  <si>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</si>
  <si>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</si>
  <si>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</si>
  <si>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</si>
  <si>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</si>
  <si>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</si>
  <si>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</si>
  <si>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</si>
  <si>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</si>
  <si>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</si>
  <si>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</si>
  <si>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</si>
  <si>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</si>
  <si>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</si>
  <si>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</si>
  <si>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</si>
  <si>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</si>
  <si>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</si>
  <si>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</si>
  <si>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</si>
  <si>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</si>
  <si>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</si>
  <si>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</si>
  <si>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</si>
  <si>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</si>
  <si>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</si>
  <si>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</si>
  <si>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</si>
  <si>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</si>
  <si>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</si>
  <si>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</si>
  <si>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</si>
  <si>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</si>
  <si>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</si>
  <si>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</si>
  <si>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</si>
  <si>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</si>
  <si>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</si>
  <si>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</si>
  <si>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</si>
  <si>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</si>
  <si>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</si>
  <si>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</si>
  <si>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</si>
  <si>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</si>
  <si>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</si>
  <si>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</si>
  <si>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</si>
  <si>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</si>
  <si>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</si>
  <si>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</si>
  <si>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</si>
  <si>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</si>
  <si>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</si>
  <si>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</si>
  <si>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</si>
  <si>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</si>
  <si>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</si>
  <si>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</si>
  <si>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</si>
  <si>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</si>
  <si>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</si>
  <si>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</si>
  <si>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</si>
  <si>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</si>
  <si>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</si>
  <si>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</si>
  <si>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</si>
  <si>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</si>
  <si>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</si>
  <si>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</si>
  <si>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</si>
  <si>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</si>
  <si>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</si>
  <si>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</si>
  <si>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</si>
  <si>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</si>
  <si>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</si>
  <si>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</si>
  <si>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</si>
  <si>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</si>
  <si>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</si>
  <si>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</si>
  <si>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</si>
  <si>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</si>
  <si>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</si>
  <si>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</si>
  <si>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</si>
  <si>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</si>
  <si>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</si>
  <si>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</si>
  <si>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</si>
  <si>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</si>
  <si>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</si>
  <si>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</si>
  <si>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</si>
  <si>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</si>
  <si>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</si>
  <si>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</si>
  <si>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</si>
  <si>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</si>
  <si>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</si>
  <si>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</si>
  <si>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</si>
  <si>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</si>
  <si>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</si>
  <si>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</si>
  <si>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</si>
  <si>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</si>
  <si>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</si>
  <si>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</si>
  <si>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</si>
  <si>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</si>
  <si>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</si>
  <si>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</si>
  <si>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</si>
  <si>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</si>
  <si>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</si>
  <si>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</si>
  <si>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</si>
  <si>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</si>
  <si>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</si>
  <si>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</si>
  <si>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</si>
  <si>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</si>
  <si>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</si>
  <si>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</si>
  <si>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</si>
  <si>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</si>
  <si>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</si>
  <si>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</si>
  <si>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</si>
  <si>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</si>
  <si>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</si>
  <si>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</si>
  <si>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</si>
  <si>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</si>
  <si>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</si>
  <si>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</si>
  <si>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</si>
  <si>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</si>
  <si>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</si>
  <si>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</si>
  <si>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</si>
  <si>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</si>
  <si>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</si>
  <si>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</si>
  <si>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</si>
  <si>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</si>
  <si>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</si>
  <si>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</si>
  <si>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</si>
  <si>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</si>
  <si>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</si>
  <si>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</si>
  <si>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</si>
  <si>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</si>
  <si>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</si>
  <si>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</si>
  <si>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</si>
  <si>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</si>
  <si>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</si>
  <si>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</si>
  <si>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</si>
  <si>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</si>
  <si>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</si>
  <si>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</si>
  <si>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</si>
  <si>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</si>
  <si>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</si>
  <si>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</si>
  <si>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</si>
  <si>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</si>
  <si>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</si>
  <si>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</si>
  <si>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</si>
  <si>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</si>
  <si>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</si>
  <si>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</si>
  <si>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</si>
  <si>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</si>
  <si>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</si>
  <si>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</si>
  <si>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</si>
  <si>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</si>
  <si>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</si>
  <si>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</si>
  <si>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</si>
  <si>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</si>
  <si>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</si>
  <si>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</si>
  <si>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</si>
  <si>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</si>
  <si>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</si>
  <si>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</si>
  <si>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</si>
  <si>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</si>
  <si>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</si>
  <si>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</si>
  <si>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</si>
  <si>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</si>
  <si>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</si>
  <si>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</si>
  <si>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</si>
  <si>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</si>
  <si>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</si>
  <si>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</si>
  <si>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</si>
  <si>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</si>
  <si>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</si>
  <si>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</si>
  <si>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</si>
  <si>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</si>
  <si>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</si>
  <si>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</si>
  <si>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</si>
  <si>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</si>
  <si>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</si>
  <si>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</si>
  <si>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</si>
  <si>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</si>
  <si>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</si>
  <si>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</si>
  <si>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</si>
  <si>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</si>
  <si>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</si>
  <si>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</si>
  <si>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</si>
  <si>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</si>
  <si>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</si>
  <si>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</si>
  <si>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</si>
  <si>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</si>
  <si>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</si>
  <si>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</si>
  <si>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</si>
  <si>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</si>
  <si>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</si>
  <si>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</si>
  <si>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</si>
  <si>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</si>
  <si>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</si>
  <si>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</si>
  <si>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</si>
  <si>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</si>
  <si>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</si>
  <si>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</si>
  <si>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</si>
  <si>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</si>
  <si>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</si>
  <si>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</si>
  <si>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</si>
  <si>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</si>
  <si>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</si>
  <si>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</si>
  <si>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</si>
  <si>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</si>
  <si>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</si>
  <si>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</si>
  <si>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</si>
  <si>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</si>
  <si>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</si>
  <si>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</si>
  <si>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</si>
  <si>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</si>
  <si>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</si>
  <si>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</si>
  <si>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</si>
  <si>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</si>
  <si>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</si>
  <si>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</si>
  <si>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</si>
  <si>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</si>
  <si>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</si>
  <si>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</si>
  <si>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</si>
  <si>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</si>
  <si>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</si>
  <si>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</si>
  <si>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</si>
  <si>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</si>
  <si>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</si>
  <si>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</si>
  <si>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</si>
  <si>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</si>
  <si>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</si>
  <si>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</si>
  <si>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</si>
  <si>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</si>
  <si>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</si>
  <si>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</si>
  <si>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</si>
  <si>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</si>
  <si>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</si>
  <si>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</si>
  <si>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</si>
  <si>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</si>
  <si>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</si>
  <si>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</si>
  <si>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</si>
  <si>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</si>
  <si>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</si>
  <si>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</si>
  <si>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</si>
  <si>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</si>
  <si>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</si>
  <si>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</si>
  <si>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</si>
  <si>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</si>
  <si>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</si>
  <si>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</si>
  <si>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</si>
  <si>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</si>
  <si>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</si>
  <si>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</si>
  <si>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</si>
  <si>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</si>
  <si>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</si>
  <si>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</si>
  <si>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</si>
  <si>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</si>
  <si>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</si>
  <si>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</si>
  <si>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</si>
  <si>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</si>
  <si>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</si>
  <si>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</si>
  <si>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</si>
  <si>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</si>
  <si>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</si>
  <si>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</si>
  <si>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</si>
  <si>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</si>
  <si>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</si>
  <si>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</si>
  <si>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</si>
  <si>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</si>
  <si>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</si>
  <si>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</si>
  <si>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</si>
  <si>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</si>
  <si>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</si>
  <si>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</si>
  <si>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</si>
  <si>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</si>
  <si>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</si>
  <si>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</si>
  <si>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</si>
  <si>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</si>
  <si>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</si>
  <si>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</si>
  <si>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</si>
  <si>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</si>
  <si>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</si>
  <si>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</si>
  <si>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</si>
  <si>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</si>
  <si>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</si>
  <si>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</si>
  <si>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</si>
  <si>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</si>
  <si>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</si>
  <si>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</si>
  <si>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</si>
  <si>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</si>
  <si>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</si>
  <si>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</si>
  <si>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</si>
  <si>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</si>
  <si>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</si>
  <si>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</si>
  <si>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</si>
  <si>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</si>
  <si>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</si>
  <si>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</si>
  <si>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</si>
  <si>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</si>
  <si>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</si>
  <si>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</si>
  <si>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</si>
  <si>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</si>
  <si>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</si>
  <si>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</si>
  <si>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</si>
  <si>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</si>
  <si>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</si>
  <si>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</si>
  <si>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</si>
  <si>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</si>
  <si>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</si>
  <si>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</si>
  <si>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</si>
  <si>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</si>
  <si>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</si>
  <si>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</si>
  <si>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</si>
  <si>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</si>
  <si>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</si>
  <si>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</si>
  <si>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</si>
  <si>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</si>
  <si>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</si>
  <si>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</si>
  <si>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</si>
  <si>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</si>
  <si>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</si>
  <si>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</si>
  <si>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</si>
  <si>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</si>
  <si>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</si>
  <si>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</si>
  <si>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</si>
  <si>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</si>
  <si>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</si>
  <si>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</si>
  <si>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</si>
  <si>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</si>
  <si>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</si>
  <si>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</si>
  <si>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</si>
  <si>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</si>
  <si>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</si>
  <si>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</si>
  <si>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</si>
  <si>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</si>
  <si>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</si>
  <si>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</si>
  <si>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</si>
  <si>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</si>
  <si>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</si>
  <si>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</si>
  <si>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</si>
  <si>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</si>
  <si>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</si>
  <si>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</si>
  <si>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</si>
  <si>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</si>
  <si>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</si>
  <si>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</si>
  <si>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</si>
  <si>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</si>
  <si>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</si>
  <si>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</si>
  <si>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</si>
  <si>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</si>
  <si>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</si>
  <si>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</si>
  <si>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</si>
  <si>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</si>
  <si>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</si>
  <si>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</si>
  <si>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</si>
  <si>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</si>
  <si>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</si>
  <si>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</si>
  <si>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</si>
  <si>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</si>
  <si>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</si>
  <si>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</si>
  <si>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</si>
  <si>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</si>
  <si>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</si>
  <si>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</si>
  <si>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</si>
  <si>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</si>
  <si>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</si>
  <si>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</si>
  <si>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</si>
  <si>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</si>
  <si>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</si>
  <si>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</si>
  <si>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</si>
  <si>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</si>
  <si>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</si>
  <si>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</si>
  <si>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</si>
  <si>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</si>
  <si>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</si>
  <si>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</si>
  <si>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</si>
  <si>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</si>
  <si>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</si>
  <si>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</si>
  <si>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</si>
  <si>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</si>
  <si>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</si>
  <si>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</si>
  <si>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</si>
  <si>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</si>
  <si>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</si>
  <si>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</si>
  <si>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</si>
  <si>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</si>
  <si>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</si>
  <si>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</si>
  <si>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</si>
  <si>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</si>
  <si>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</si>
  <si>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</si>
  <si>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</si>
  <si>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</si>
  <si>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</si>
  <si>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</si>
  <si>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</si>
  <si>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</si>
  <si>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</si>
  <si>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</si>
  <si>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</si>
  <si>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</si>
  <si>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</si>
  <si>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</si>
  <si>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</si>
  <si>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</si>
  <si>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</si>
  <si>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</si>
  <si>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</si>
  <si>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</si>
  <si>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</si>
  <si>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</si>
  <si>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</si>
  <si>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</si>
  <si>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</si>
  <si>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</si>
  <si>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</si>
  <si>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</si>
  <si>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</si>
  <si>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</si>
  <si>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</si>
  <si>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</si>
  <si>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</si>
  <si>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</si>
  <si>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</si>
  <si>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</si>
  <si>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</si>
  <si>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</si>
  <si>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</si>
  <si>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</si>
  <si>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</si>
  <si>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</si>
  <si>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</si>
  <si>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</si>
  <si>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</si>
  <si>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</si>
  <si>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</si>
  <si>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</si>
  <si>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</si>
  <si>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</si>
  <si>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</si>
  <si>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</si>
  <si>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</si>
  <si>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</si>
  <si>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</si>
  <si>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</si>
  <si>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</si>
  <si>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</si>
  <si>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</si>
  <si>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</si>
  <si>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</si>
  <si>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</si>
  <si>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</si>
  <si>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</si>
  <si>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</si>
  <si>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</si>
  <si>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</si>
  <si>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</si>
  <si>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</si>
  <si>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</si>
  <si>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</si>
  <si>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</si>
  <si>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</si>
  <si>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</si>
  <si>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</si>
  <si>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</si>
  <si>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</si>
  <si>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</si>
  <si>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</si>
  <si>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</si>
  <si>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</si>
  <si>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</si>
  <si>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</si>
  <si>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</si>
  <si>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</si>
  <si>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</si>
  <si>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</si>
  <si>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</si>
  <si>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</si>
  <si>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</si>
  <si>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</si>
  <si>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</si>
  <si>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</si>
  <si>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</si>
  <si>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</si>
  <si>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</si>
  <si>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</si>
  <si>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</si>
  <si>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</si>
  <si>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</si>
  <si>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</si>
  <si>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</si>
  <si>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</si>
  <si>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</si>
  <si>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</si>
  <si>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</si>
  <si>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</si>
  <si>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</si>
  <si>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</si>
  <si>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</si>
  <si>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</si>
  <si>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</si>
  <si>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</si>
  <si>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</si>
  <si>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</si>
  <si>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</si>
  <si>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</si>
  <si>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</si>
  <si>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</si>
  <si>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</si>
  <si>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</si>
  <si>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</si>
  <si>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</si>
  <si>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</si>
  <si>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</si>
  <si>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</si>
  <si>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</si>
  <si>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</si>
  <si>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</si>
  <si>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</si>
  <si>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</si>
  <si>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</si>
  <si>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</si>
  <si>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</si>
  <si>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</si>
  <si>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</si>
  <si>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</si>
  <si>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</si>
  <si>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</si>
  <si>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</si>
  <si>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</si>
  <si>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</si>
  <si>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</si>
  <si>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</si>
  <si>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</si>
  <si>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</si>
  <si>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</si>
  <si>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</si>
  <si>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</si>
  <si>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</si>
  <si>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</si>
  <si>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</si>
  <si>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</si>
  <si>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</si>
  <si>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</si>
  <si>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</si>
  <si>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</si>
  <si>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</si>
  <si>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</si>
  <si>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</si>
  <si>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</si>
  <si>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</si>
  <si>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</si>
  <si>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</si>
  <si>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</si>
  <si>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</si>
  <si>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</si>
  <si>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</si>
  <si>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</si>
  <si>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</si>
  <si>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</si>
  <si>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</si>
  <si>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</si>
  <si>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</si>
  <si>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</si>
  <si>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</si>
  <si>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</si>
  <si>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</si>
  <si>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</si>
  <si>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</si>
  <si>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</si>
  <si>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</si>
  <si>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</si>
  <si>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</si>
  <si>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</si>
  <si>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</si>
  <si>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</si>
  <si>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</si>
  <si>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</si>
  <si>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</si>
  <si>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</si>
  <si>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</si>
  <si>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</si>
  <si>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</si>
  <si>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</si>
  <si>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</si>
  <si>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</si>
  <si>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</si>
  <si>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</si>
  <si>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</si>
  <si>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</si>
  <si>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</si>
  <si>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</si>
  <si>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</si>
  <si>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</si>
  <si>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</si>
  <si>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</si>
  <si>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</si>
  <si>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</si>
  <si>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</si>
  <si>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</si>
  <si>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</si>
  <si>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</si>
  <si>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</si>
  <si>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</si>
  <si>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</si>
  <si>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</si>
  <si>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</si>
  <si>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</si>
  <si>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</si>
  <si>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</si>
  <si>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</si>
  <si>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</si>
  <si>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</si>
  <si>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</si>
  <si>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</si>
  <si>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</si>
  <si>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</si>
  <si>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</si>
  <si>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</si>
  <si>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</si>
  <si>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</si>
  <si>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</si>
  <si>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</si>
  <si>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</si>
  <si>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</si>
  <si>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</si>
  <si>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</si>
  <si>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</si>
  <si>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</si>
  <si>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</si>
  <si>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</si>
  <si>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</si>
  <si>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</si>
  <si>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</si>
  <si>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</si>
  <si>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</si>
  <si>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</si>
  <si>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</si>
  <si>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</si>
  <si>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</si>
  <si>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</si>
  <si>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</si>
  <si>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</si>
  <si>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</si>
  <si>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</si>
  <si>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</si>
  <si>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</si>
  <si>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</si>
  <si>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</si>
  <si>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</si>
  <si>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</si>
  <si>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</si>
  <si>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</si>
  <si>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</si>
  <si>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</si>
  <si>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</si>
  <si>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</si>
  <si>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</si>
  <si>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</si>
  <si>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</si>
  <si>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</si>
  <si>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</si>
  <si>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</si>
  <si>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</si>
  <si>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</si>
  <si>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</si>
  <si>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</si>
  <si>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</si>
  <si>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</si>
  <si>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</si>
  <si>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</si>
  <si>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</si>
  <si>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</si>
  <si>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</si>
  <si>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</si>
  <si>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</si>
  <si>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</si>
  <si>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</si>
  <si>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</si>
  <si>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</si>
  <si>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</si>
  <si>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</si>
  <si>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</si>
  <si>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</si>
  <si>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</si>
  <si>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</si>
  <si>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</si>
  <si>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</si>
  <si>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</si>
  <si>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</si>
  <si>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</si>
  <si>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</si>
  <si>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</si>
  <si>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</si>
  <si>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</si>
  <si>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</si>
  <si>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</si>
  <si>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</si>
  <si>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</si>
  <si>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</si>
  <si>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</si>
  <si>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</si>
  <si>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</si>
  <si>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</si>
  <si>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</si>
  <si>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</si>
  <si>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</si>
  <si>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</si>
  <si>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</si>
  <si>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</si>
  <si>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</si>
  <si>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</si>
  <si>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</si>
  <si>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</si>
  <si>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</si>
  <si>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</si>
  <si>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</si>
  <si>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</si>
  <si>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</si>
  <si>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</si>
  <si>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</si>
  <si>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</si>
  <si>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</si>
  <si>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</si>
  <si>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</si>
  <si>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</si>
  <si>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</si>
  <si>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</si>
  <si>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</si>
  <si>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</si>
  <si>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</si>
  <si>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</si>
  <si>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</si>
  <si>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</si>
  <si>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</si>
  <si>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</si>
  <si>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</si>
  <si>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</si>
  <si>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</si>
  <si>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</si>
  <si>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</si>
  <si>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</si>
  <si>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</si>
  <si>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</si>
  <si>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</si>
  <si>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</si>
  <si>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</si>
  <si>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</si>
  <si>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</si>
  <si>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</si>
  <si>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</si>
  <si>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</si>
  <si>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</si>
  <si>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</si>
  <si>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</si>
  <si>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</si>
  <si>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</si>
  <si>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</si>
  <si>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</si>
  <si>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</si>
  <si>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</si>
  <si>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</si>
  <si>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</si>
  <si>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</si>
  <si>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</si>
  <si>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</si>
  <si>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</si>
  <si>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</si>
  <si>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</si>
  <si>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</si>
  <si>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</si>
  <si>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</si>
  <si>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</si>
  <si>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</si>
  <si>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</si>
  <si>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</si>
  <si>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</si>
  <si>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</si>
  <si>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</si>
  <si>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</si>
  <si>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</si>
  <si>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</si>
  <si>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</si>
  <si>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</si>
  <si>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</si>
  <si>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</si>
  <si>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</si>
  <si>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</si>
  <si>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</si>
  <si>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</si>
  <si>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</si>
  <si>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</si>
  <si>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</si>
  <si>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</si>
  <si>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</si>
  <si>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</si>
  <si>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</si>
  <si>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</si>
  <si>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</si>
  <si>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</si>
  <si>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</si>
  <si>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</si>
  <si>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</si>
  <si>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</si>
  <si>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</si>
  <si>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</si>
  <si>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</si>
  <si>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</si>
  <si>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</si>
  <si>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</si>
  <si>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</si>
  <si>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</si>
  <si>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</si>
  <si>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</si>
  <si>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</si>
  <si>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</si>
  <si>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</si>
  <si>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</si>
  <si>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</si>
  <si>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</si>
  <si>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</si>
  <si>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</si>
  <si>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</si>
  <si>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</si>
  <si>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</si>
  <si>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</si>
  <si>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</si>
  <si>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</si>
  <si>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</si>
  <si>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</si>
  <si>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</si>
  <si>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</si>
  <si>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</si>
  <si>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</si>
  <si>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</si>
  <si>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</si>
  <si>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</si>
  <si>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</si>
  <si>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</si>
  <si>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</si>
  <si>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</si>
  <si>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</si>
  <si>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</si>
  <si>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</si>
  <si>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</si>
  <si>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</si>
  <si>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</si>
  <si>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</si>
  <si>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</si>
  <si>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</si>
  <si>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</si>
  <si>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</si>
  <si>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</si>
  <si>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</si>
  <si>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</si>
  <si>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</si>
  <si>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</si>
  <si>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</si>
  <si>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</si>
  <si>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</si>
  <si>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</si>
  <si>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</si>
  <si>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</si>
  <si>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</si>
  <si>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</si>
  <si>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</si>
  <si>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</si>
  <si>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</si>
  <si>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</si>
  <si>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</si>
  <si>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</si>
  <si>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</si>
  <si>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</si>
  <si>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</si>
  <si>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</si>
  <si>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</si>
  <si>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</si>
  <si>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</si>
  <si>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</si>
  <si>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</si>
  <si>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</si>
  <si>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</si>
  <si>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</si>
  <si>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</si>
  <si>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</si>
  <si>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</si>
  <si>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</si>
  <si>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</si>
  <si>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</si>
  <si>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</si>
  <si>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</si>
  <si>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</si>
  <si>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</si>
  <si>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</si>
  <si>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</si>
  <si>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</si>
  <si>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</si>
  <si>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</si>
  <si>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</si>
  <si>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</si>
  <si>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</si>
  <si>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</si>
  <si>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</si>
  <si>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</si>
  <si>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</si>
  <si>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</si>
  <si>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</si>
  <si>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</si>
  <si>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</si>
  <si>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</si>
  <si>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</si>
  <si>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</si>
  <si>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</si>
  <si>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</si>
  <si>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</si>
  <si>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</si>
  <si>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</si>
  <si>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</si>
  <si>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</si>
  <si>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</si>
  <si>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</si>
  <si>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</si>
  <si>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</si>
  <si>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</si>
  <si>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</si>
  <si>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</si>
  <si>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</si>
  <si>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</si>
  <si>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</si>
  <si>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</si>
  <si>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</si>
  <si>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</si>
  <si>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</si>
  <si>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</si>
  <si>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</si>
  <si>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</si>
  <si>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</si>
  <si>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</si>
  <si>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</si>
  <si>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</si>
  <si>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</si>
  <si>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</si>
  <si>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</si>
  <si>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</si>
  <si>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</si>
  <si>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</si>
  <si>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</si>
  <si>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</si>
  <si>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</si>
  <si>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</si>
  <si>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</si>
  <si>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</si>
  <si>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</si>
  <si>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</si>
  <si>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</si>
  <si>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</si>
  <si>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</si>
  <si>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</si>
  <si>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</si>
  <si>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</si>
  <si>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</si>
  <si>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</si>
  <si>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</si>
  <si>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</si>
  <si>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</si>
  <si>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</si>
  <si>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</si>
  <si>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</si>
  <si>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</si>
  <si>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</si>
  <si>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</si>
  <si>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</si>
  <si>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</si>
  <si>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</si>
  <si>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</si>
  <si>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</si>
  <si>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</si>
  <si>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</si>
  <si>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</si>
  <si>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</si>
  <si>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</si>
  <si>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</si>
  <si>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</si>
  <si>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</si>
  <si>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</si>
  <si>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</si>
  <si>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</si>
  <si>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</si>
  <si>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</si>
  <si>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</si>
  <si>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</si>
  <si>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</si>
  <si>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</si>
  <si>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</si>
  <si>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</si>
  <si>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</si>
  <si>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</si>
  <si>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</si>
  <si>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</si>
  <si>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</si>
  <si>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</si>
  <si>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</si>
  <si>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</si>
  <si>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</si>
  <si>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</si>
  <si>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</si>
  <si>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</si>
  <si>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</si>
  <si>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</si>
  <si>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</si>
  <si>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</si>
  <si>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</si>
  <si>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</si>
  <si>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</si>
  <si>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</si>
  <si>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</si>
  <si>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</si>
  <si>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</si>
  <si>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</si>
  <si>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</si>
  <si>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</si>
  <si>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</si>
  <si>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</si>
  <si>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</si>
  <si>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</si>
  <si>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</si>
  <si>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</si>
  <si>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</si>
  <si>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</si>
  <si>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</si>
  <si>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</si>
  <si>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</si>
  <si>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</si>
  <si>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</si>
  <si>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</si>
  <si>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</si>
  <si>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</si>
  <si>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</si>
  <si>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</si>
  <si>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</si>
  <si>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</si>
  <si>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</si>
  <si>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</si>
  <si>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</si>
  <si>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</si>
  <si>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</si>
  <si>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</si>
  <si>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</si>
  <si>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</si>
  <si>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</si>
  <si>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</si>
  <si>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</si>
  <si>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</si>
  <si>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</si>
  <si>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</si>
  <si>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</si>
  <si>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</si>
  <si>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</si>
  <si>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</si>
  <si>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</si>
  <si>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</si>
  <si>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</si>
  <si>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</si>
  <si>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</si>
  <si>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</si>
  <si>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</si>
  <si>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</si>
  <si>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</si>
  <si>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</si>
  <si>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</si>
  <si>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</si>
  <si>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</si>
  <si>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</si>
  <si>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</si>
  <si>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</si>
  <si>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</si>
  <si>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</si>
  <si>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</si>
  <si>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</si>
  <si>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</si>
  <si>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</si>
  <si>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</si>
  <si>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</si>
  <si>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</si>
  <si>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</si>
  <si>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</si>
  <si>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</si>
  <si>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</si>
  <si>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</si>
  <si>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</si>
  <si>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</si>
  <si>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</si>
  <si>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</si>
  <si>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</si>
  <si>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</si>
  <si>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</si>
  <si>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</si>
  <si>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</si>
  <si>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</si>
  <si>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</si>
  <si>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</si>
  <si>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</si>
  <si>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</si>
  <si>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</si>
  <si>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</si>
  <si>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</si>
  <si>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</si>
  <si>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</si>
  <si>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</si>
  <si>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</si>
  <si>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</si>
  <si>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</si>
  <si>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</si>
  <si>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</si>
  <si>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</si>
  <si>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</si>
  <si>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</si>
  <si>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</si>
  <si>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</si>
  <si>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</si>
  <si>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</si>
  <si>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</si>
  <si>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</si>
  <si>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</si>
  <si>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</si>
  <si>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</si>
  <si>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</si>
  <si>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</si>
  <si>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</si>
  <si>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</si>
  <si>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</si>
  <si>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</si>
  <si>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</si>
  <si>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</si>
  <si>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</si>
  <si>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</si>
  <si>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</si>
  <si>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</si>
  <si>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</si>
  <si>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</si>
  <si>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</si>
  <si>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</si>
  <si>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</si>
  <si>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</si>
  <si>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</si>
  <si>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</si>
  <si>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</si>
  <si>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</si>
  <si>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</si>
  <si>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</si>
  <si>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</si>
  <si>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</si>
  <si>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</si>
  <si>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</si>
  <si>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</si>
  <si>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</si>
  <si>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</si>
  <si>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</si>
  <si>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</si>
  <si>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</si>
  <si>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</si>
  <si>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</si>
  <si>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</si>
  <si>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</si>
  <si>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</si>
  <si>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</si>
  <si>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</si>
  <si>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</si>
  <si>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</si>
  <si>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</si>
  <si>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</si>
  <si>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</si>
  <si>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</si>
  <si>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</si>
  <si>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</si>
  <si>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</si>
  <si>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</si>
  <si>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</si>
  <si>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</si>
  <si>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</si>
  <si>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</si>
  <si>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</si>
  <si>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</si>
  <si>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</si>
  <si>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</si>
  <si>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</si>
  <si>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</si>
  <si>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</si>
  <si>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</si>
  <si>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</si>
  <si>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</si>
  <si>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</si>
  <si>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</si>
  <si>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</si>
  <si>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</si>
  <si>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</si>
  <si>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</si>
  <si>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</si>
  <si>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</si>
  <si>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</si>
  <si>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</si>
  <si>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</si>
  <si>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</si>
  <si>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</si>
  <si>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</si>
  <si>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</si>
  <si>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</si>
  <si>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</si>
  <si>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</si>
  <si>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</si>
  <si>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</si>
  <si>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</si>
  <si>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</si>
  <si>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</si>
  <si>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</si>
  <si>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</si>
  <si>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</si>
  <si>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</si>
  <si>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</si>
  <si>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</si>
  <si>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</si>
  <si>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</si>
  <si>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</si>
  <si>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</si>
  <si>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</si>
  <si>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</si>
  <si>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</si>
  <si>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</si>
  <si>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</si>
  <si>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</si>
  <si>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</si>
  <si>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</si>
  <si>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</si>
  <si>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</si>
  <si>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</si>
  <si>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</si>
  <si>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</si>
  <si>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</si>
  <si>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</si>
  <si>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</si>
  <si>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</si>
  <si>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</si>
  <si>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</si>
  <si>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</si>
  <si>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</si>
  <si>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</si>
  <si>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</si>
  <si>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</si>
  <si>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</si>
  <si>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</si>
  <si>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</si>
  <si>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</si>
  <si>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</si>
  <si>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</si>
  <si>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</si>
  <si>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</si>
  <si>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</si>
  <si>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</si>
  <si>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</si>
  <si>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</si>
  <si>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</si>
  <si>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</si>
  <si>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</si>
  <si>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</si>
  <si>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</si>
  <si>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</si>
  <si>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</si>
  <si>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</si>
  <si>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</si>
  <si>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</si>
  <si>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</si>
  <si>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</si>
  <si>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</si>
  <si>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</si>
  <si>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</si>
  <si>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</si>
  <si>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</si>
  <si>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</si>
  <si>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</si>
  <si>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</si>
  <si>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</si>
  <si>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</si>
  <si>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</si>
  <si>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</si>
  <si>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</si>
  <si>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</si>
  <si>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</si>
  <si>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</si>
  <si>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</si>
  <si>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</si>
  <si>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</si>
  <si>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</si>
  <si>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</si>
  <si>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</si>
  <si>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</si>
  <si>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</si>
  <si>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</si>
  <si>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</si>
  <si>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</si>
  <si>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</si>
  <si>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</si>
  <si>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</si>
  <si>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</si>
  <si>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</si>
  <si>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</si>
  <si>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</si>
  <si>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</si>
  <si>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</si>
  <si>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</si>
  <si>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</si>
  <si>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</si>
  <si>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</si>
  <si>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</si>
  <si>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</si>
  <si>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</si>
  <si>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</si>
  <si>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</si>
  <si>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</si>
  <si>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</si>
  <si>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</si>
  <si>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</si>
  <si>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</si>
  <si>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</si>
  <si>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</si>
  <si>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</si>
  <si>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</si>
  <si>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</si>
  <si>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</si>
  <si>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</si>
  <si>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</si>
  <si>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</si>
  <si>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</si>
  <si>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</si>
  <si>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</si>
  <si>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</si>
  <si>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</si>
  <si>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</si>
  <si>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</si>
  <si>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</si>
  <si>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</si>
  <si>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</si>
  <si>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</si>
  <si>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</si>
  <si>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</si>
  <si>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</si>
  <si>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</si>
  <si>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</si>
  <si>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</si>
  <si>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</si>
  <si>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</si>
  <si>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</si>
  <si>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</si>
  <si>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</si>
  <si>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</si>
  <si>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</si>
  <si>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</si>
  <si>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</si>
  <si>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</si>
  <si>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</si>
  <si>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</si>
  <si>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</si>
  <si>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</si>
  <si>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</si>
  <si>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</si>
  <si>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</si>
  <si>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</si>
  <si>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</si>
  <si>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</si>
  <si>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</si>
  <si>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</si>
  <si>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</si>
  <si>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</si>
  <si>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</si>
  <si>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</si>
  <si>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</si>
  <si>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</si>
  <si>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</si>
  <si>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</si>
  <si>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</si>
  <si>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</si>
  <si>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</si>
  <si>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</si>
  <si>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</si>
  <si>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</si>
  <si>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</si>
  <si>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</si>
  <si>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</si>
  <si>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</si>
  <si>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</si>
  <si>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</si>
  <si>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</si>
  <si>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</si>
  <si>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</si>
  <si>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</si>
  <si>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</si>
  <si>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</si>
  <si>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</si>
  <si>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</si>
  <si>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</si>
  <si>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</si>
  <si>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</si>
  <si>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</si>
  <si>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</si>
  <si>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</si>
  <si>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</si>
  <si>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</si>
  <si>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</si>
  <si>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</si>
  <si>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</si>
  <si>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</si>
  <si>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</si>
  <si>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</si>
  <si>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</si>
  <si>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</si>
  <si>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</si>
  <si>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</si>
  <si>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</si>
  <si>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</si>
  <si>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</si>
  <si>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</si>
  <si>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</si>
  <si>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</si>
  <si>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</si>
  <si>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</si>
  <si>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</si>
  <si>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</si>
  <si>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</si>
  <si>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</si>
  <si>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</si>
  <si>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</si>
  <si>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</si>
  <si>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</si>
  <si>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</si>
  <si>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</si>
  <si>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</si>
  <si>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</si>
  <si>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</si>
  <si>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</si>
  <si>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</si>
  <si>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</si>
  <si>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</si>
  <si>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</si>
  <si>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</si>
  <si>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</si>
  <si>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</si>
  <si>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</si>
  <si>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</si>
  <si>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</si>
  <si>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</si>
  <si>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</si>
  <si>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</si>
  <si>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</si>
  <si>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</si>
  <si>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</si>
  <si>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</si>
  <si>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</si>
  <si>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</si>
  <si>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</si>
  <si>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</si>
  <si>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</si>
  <si>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</si>
  <si>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</si>
  <si>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</si>
  <si>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</si>
  <si>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</si>
  <si>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</si>
  <si>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</si>
  <si>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</si>
  <si>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</si>
  <si>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</si>
  <si>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</si>
  <si>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</si>
  <si>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</si>
  <si>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</si>
  <si>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</si>
  <si>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</si>
  <si>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</si>
  <si>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</si>
  <si>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</si>
  <si>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</si>
  <si>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</si>
  <si>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</si>
  <si>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</si>
  <si>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</si>
  <si>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</si>
  <si>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</si>
  <si>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</si>
  <si>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</si>
  <si>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</si>
  <si>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</si>
  <si>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</si>
  <si>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</si>
  <si>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</si>
  <si>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</si>
  <si>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</si>
  <si>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</si>
  <si>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</si>
  <si>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</si>
  <si>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</si>
  <si>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</si>
  <si>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</si>
  <si>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</si>
  <si>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</si>
  <si>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</si>
  <si>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</si>
  <si>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</si>
  <si>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</si>
  <si>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</si>
  <si>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</si>
  <si>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</si>
  <si>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</si>
  <si>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</si>
  <si>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</si>
  <si>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</si>
  <si>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</si>
  <si>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</si>
  <si>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</si>
  <si>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</si>
  <si>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</si>
  <si>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</si>
  <si>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</si>
  <si>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</si>
  <si>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</si>
  <si>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</si>
  <si>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</si>
  <si>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</si>
  <si>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</si>
  <si>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</si>
  <si>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</si>
  <si>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</si>
  <si>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</si>
  <si>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</si>
  <si>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</si>
  <si>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</si>
  <si>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</si>
  <si>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</si>
  <si>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</si>
  <si>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</si>
  <si>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</si>
  <si>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</si>
  <si>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</si>
  <si>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</si>
  <si>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</si>
  <si>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</si>
  <si>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</si>
  <si>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</si>
  <si>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</si>
  <si>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</si>
  <si>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</si>
  <si>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</si>
  <si>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</si>
  <si>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</si>
  <si>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</si>
  <si>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</si>
  <si>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</si>
  <si>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</si>
  <si>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</si>
  <si>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</si>
  <si>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</si>
  <si>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</si>
  <si>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</si>
  <si>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</si>
  <si>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</si>
  <si>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</si>
  <si>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</si>
  <si>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</si>
  <si>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</si>
  <si>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</si>
  <si>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</si>
  <si>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</si>
  <si>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</si>
  <si>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</si>
  <si>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</si>
  <si>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</si>
  <si>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</si>
  <si>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</si>
  <si>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</si>
  <si>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</si>
  <si>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</si>
  <si>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</si>
  <si>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</si>
  <si>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</si>
  <si>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</si>
  <si>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</si>
  <si>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</si>
  <si>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</si>
  <si>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</si>
  <si>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</si>
  <si>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</si>
  <si>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</si>
  <si>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</si>
  <si>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</si>
  <si>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</si>
  <si>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</si>
  <si>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</si>
  <si>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</si>
  <si>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</si>
  <si>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</si>
  <si>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</si>
  <si>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</si>
  <si>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</si>
  <si>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</si>
  <si>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</si>
  <si>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</si>
  <si>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</si>
  <si>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</si>
  <si>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</si>
  <si>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</si>
  <si>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</si>
  <si>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</si>
  <si>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</si>
  <si>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</si>
  <si>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</si>
  <si>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</si>
  <si>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</si>
  <si>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</si>
  <si>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</si>
  <si>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</si>
  <si>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</si>
  <si>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</si>
  <si>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</si>
  <si>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</si>
  <si>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</si>
  <si>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</si>
  <si>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</si>
  <si>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</si>
  <si>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</si>
  <si>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</si>
  <si>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</si>
  <si>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</si>
  <si>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</si>
  <si>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</si>
  <si>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</si>
  <si>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</si>
  <si>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</si>
  <si>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</si>
  <si>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</si>
  <si>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</si>
  <si>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</si>
  <si>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</si>
  <si>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</si>
  <si>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</si>
  <si>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</si>
  <si>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</si>
  <si>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</si>
  <si>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</si>
  <si>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</si>
  <si>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</si>
  <si>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</si>
  <si>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</si>
  <si>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</si>
  <si>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</si>
  <si>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</si>
  <si>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</si>
  <si>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</si>
  <si>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</si>
  <si>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</si>
  <si>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</si>
  <si>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</si>
  <si>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</si>
  <si>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</si>
  <si>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</si>
  <si>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</si>
  <si>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</si>
  <si>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</si>
  <si>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</si>
  <si>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</si>
  <si>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</si>
  <si>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</si>
  <si>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</si>
  <si>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</si>
  <si>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</si>
  <si>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</si>
  <si>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</si>
  <si>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</si>
  <si>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</si>
  <si>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</si>
  <si>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</si>
  <si>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</si>
  <si>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</si>
  <si>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</si>
  <si>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</si>
  <si>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</si>
  <si>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</si>
  <si>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</si>
  <si>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</si>
  <si>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</si>
  <si>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</si>
  <si>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</si>
  <si>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</si>
  <si>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</si>
  <si>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</si>
  <si>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</si>
  <si>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</si>
  <si>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</si>
  <si>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</si>
  <si>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</si>
  <si>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</si>
  <si>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</si>
  <si>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</si>
  <si>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</si>
  <si>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</si>
  <si>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</si>
  <si>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</si>
  <si>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</si>
  <si>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</si>
  <si>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</si>
  <si>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</si>
  <si>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</si>
  <si>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</si>
  <si>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</si>
  <si>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</si>
  <si>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</si>
  <si>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</si>
  <si>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</si>
  <si>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</si>
  <si>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</si>
  <si>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</si>
  <si>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</si>
  <si>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</si>
  <si>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</si>
  <si>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</si>
  <si>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</si>
  <si>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</si>
  <si>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</si>
  <si>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</si>
  <si>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</si>
  <si>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</si>
  <si>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</si>
  <si>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</si>
  <si>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</si>
  <si>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</si>
  <si>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</si>
  <si>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</si>
  <si>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</si>
  <si>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</si>
  <si>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</si>
  <si>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</si>
  <si>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</si>
  <si>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</si>
  <si>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</si>
  <si>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</si>
  <si>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</si>
  <si>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</si>
  <si>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</si>
  <si>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</si>
  <si>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</si>
  <si>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</si>
  <si>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</si>
  <si>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</si>
  <si>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</si>
  <si>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</si>
  <si>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</si>
  <si>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</si>
  <si>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</si>
  <si>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</si>
  <si>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</si>
  <si>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</si>
  <si>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</si>
  <si>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</si>
  <si>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</si>
  <si>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</si>
  <si>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</si>
  <si>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</si>
  <si>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</si>
  <si>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</si>
  <si>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</si>
  <si>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</si>
  <si>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</si>
  <si>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</si>
  <si>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</si>
  <si>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</si>
  <si>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</si>
  <si>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</si>
  <si>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</si>
  <si>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</si>
  <si>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</si>
  <si>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</si>
  <si>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</si>
  <si>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</si>
  <si>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</si>
  <si>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</si>
  <si>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</si>
  <si>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</si>
  <si>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</si>
  <si>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</si>
  <si>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</si>
  <si>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</si>
  <si>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</si>
  <si>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</si>
  <si>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</si>
  <si>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</si>
  <si>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</si>
  <si>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</si>
  <si>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</si>
  <si>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</si>
  <si>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</si>
  <si>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</si>
  <si>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</si>
  <si>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</si>
  <si>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</si>
  <si>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</si>
  <si>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</si>
  <si>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</si>
  <si>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</si>
  <si>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</si>
  <si>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</si>
  <si>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</si>
  <si>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</si>
  <si>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</si>
  <si>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</si>
  <si>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</si>
  <si>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</si>
  <si>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</si>
  <si>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</si>
  <si>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</si>
  <si>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</si>
  <si>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</si>
  <si>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</si>
  <si>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</si>
  <si>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</si>
  <si>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</si>
  <si>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</si>
  <si>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</si>
  <si>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</si>
  <si>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</si>
  <si>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</si>
  <si>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</si>
  <si>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</si>
  <si>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</si>
  <si>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</si>
  <si>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</si>
  <si>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</si>
  <si>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</si>
  <si>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</si>
  <si>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</si>
  <si>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</si>
  <si>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</si>
  <si>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</si>
  <si>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</si>
  <si>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</si>
  <si>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</si>
  <si>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</si>
  <si>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</si>
  <si>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</si>
  <si>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</si>
  <si>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</si>
  <si>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</si>
  <si>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</si>
  <si>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</si>
  <si>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</si>
  <si>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</si>
  <si>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</si>
  <si>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</si>
  <si>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</si>
  <si>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</si>
  <si>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</si>
  <si>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</si>
  <si>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</si>
  <si>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</si>
  <si>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</si>
  <si>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</si>
  <si>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</si>
  <si>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</si>
  <si>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</si>
  <si>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</si>
  <si>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</si>
  <si>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</si>
  <si>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</si>
  <si>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</si>
  <si>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</si>
  <si>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</si>
  <si>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</si>
  <si>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</si>
  <si>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</si>
  <si>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</si>
  <si>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</si>
  <si>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</si>
  <si>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</si>
  <si>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</si>
  <si>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</si>
  <si>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</si>
  <si>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</si>
  <si>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</si>
  <si>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</si>
  <si>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</si>
  <si>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</si>
  <si>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</si>
  <si>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</si>
  <si>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</si>
  <si>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</si>
  <si>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</si>
  <si>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</si>
  <si>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</si>
  <si>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</si>
  <si>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</si>
  <si>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</si>
  <si>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</si>
  <si>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</si>
  <si>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</si>
  <si>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</si>
  <si>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</si>
  <si>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</si>
  <si>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</si>
  <si>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</si>
  <si>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</si>
  <si>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</si>
  <si>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</si>
  <si>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</si>
  <si>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</si>
  <si>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</si>
  <si>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</si>
  <si>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</si>
  <si>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</si>
  <si>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</si>
  <si>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</si>
  <si>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</si>
  <si>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</si>
  <si>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</si>
  <si>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</si>
  <si>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</si>
  <si>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</si>
  <si>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</si>
  <si>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</si>
  <si>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</si>
  <si>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</si>
  <si>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</si>
  <si>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</si>
  <si>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</si>
  <si>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</si>
  <si>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</si>
  <si>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</si>
  <si>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</si>
  <si>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</si>
  <si>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</si>
  <si>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</si>
  <si>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</si>
  <si>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</si>
  <si>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</si>
  <si>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</si>
  <si>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</si>
  <si>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</si>
  <si>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</si>
  <si>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</si>
  <si>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</si>
  <si>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</si>
  <si>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</si>
  <si>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</si>
  <si>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</si>
  <si>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</si>
  <si>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</si>
  <si>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</si>
  <si>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</si>
  <si>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</si>
  <si>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</si>
  <si>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</si>
  <si>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</si>
  <si>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</si>
  <si>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</si>
  <si>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</si>
  <si>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</si>
  <si>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</si>
  <si>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</si>
  <si>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</si>
  <si>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</si>
  <si>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</si>
  <si>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</si>
  <si>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</si>
  <si>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</si>
  <si>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</si>
  <si>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</si>
  <si>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</si>
  <si>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</si>
  <si>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</si>
  <si>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</si>
  <si>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</si>
  <si>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</si>
  <si>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</si>
  <si>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</si>
  <si>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</si>
  <si>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</si>
  <si>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</si>
  <si>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</si>
  <si>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</si>
  <si>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</si>
  <si>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</si>
  <si>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</si>
  <si>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</si>
  <si>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</si>
  <si>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</si>
  <si>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</si>
  <si>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</si>
  <si>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</si>
  <si>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</si>
  <si>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</si>
  <si>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</si>
  <si>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</si>
  <si>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</si>
  <si>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</si>
  <si>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</si>
  <si>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</si>
  <si>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</si>
  <si>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</si>
  <si>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</si>
  <si>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</si>
  <si>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</si>
  <si>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</si>
  <si>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</si>
  <si>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</si>
  <si>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</si>
  <si>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</si>
  <si>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</si>
  <si>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</si>
  <si>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</si>
  <si>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</si>
  <si>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</si>
  <si>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</si>
  <si>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</si>
  <si>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</si>
  <si>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</si>
  <si>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</si>
  <si>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</si>
  <si>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</si>
  <si>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</si>
  <si>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</si>
  <si>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</si>
  <si>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</si>
  <si>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</si>
  <si>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</si>
  <si>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</si>
  <si>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</si>
  <si>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</si>
  <si>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</si>
  <si>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</si>
  <si>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</si>
  <si>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</si>
  <si>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</si>
  <si>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</si>
  <si>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</si>
  <si>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</si>
  <si>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</si>
  <si>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</si>
  <si>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</si>
  <si>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</si>
  <si>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</si>
  <si>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</si>
  <si>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</si>
  <si>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</si>
  <si>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</si>
  <si>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</si>
  <si>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</si>
  <si>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</si>
  <si>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</si>
  <si>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</si>
  <si>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</si>
  <si>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</si>
  <si>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</si>
  <si>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</si>
  <si>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</si>
  <si>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</si>
  <si>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</si>
  <si>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</si>
  <si>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</si>
  <si>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</si>
  <si>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</si>
  <si>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</si>
  <si>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</si>
  <si>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</si>
  <si>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</si>
  <si>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</si>
  <si>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</si>
  <si>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</si>
  <si>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</si>
  <si>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</si>
  <si>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</si>
  <si>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</si>
  <si>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</si>
  <si>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</si>
  <si>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</si>
  <si>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</si>
  <si>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</si>
  <si>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</si>
  <si>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</si>
  <si>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</si>
  <si>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</si>
  <si>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</si>
  <si>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</si>
  <si>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</si>
  <si>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</si>
  <si>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</si>
  <si>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</si>
  <si>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</si>
  <si>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</si>
  <si>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</si>
  <si>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</si>
  <si>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</si>
  <si>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</si>
  <si>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</si>
  <si>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</si>
  <si>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</si>
  <si>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</si>
  <si>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</si>
  <si>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</si>
  <si>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</si>
  <si>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</si>
  <si>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</si>
  <si>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</si>
  <si>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</si>
  <si>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</si>
  <si>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</si>
  <si>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</si>
  <si>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</si>
  <si>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</si>
  <si>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</si>
  <si>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</si>
  <si>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</si>
  <si>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</si>
  <si>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</si>
  <si>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</si>
  <si>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</si>
  <si>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</si>
  <si>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</si>
  <si>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</si>
  <si>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</si>
  <si>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</si>
  <si>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</si>
  <si>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</si>
  <si>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</si>
  <si>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</si>
  <si>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</si>
  <si>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</si>
  <si>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</si>
  <si>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</si>
  <si>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</si>
  <si>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</si>
  <si>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</si>
  <si>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</si>
  <si>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</si>
  <si>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</si>
  <si>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</si>
  <si>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</si>
  <si>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</si>
  <si>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</si>
  <si>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</si>
  <si>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</si>
  <si>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</si>
  <si>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</si>
  <si>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</si>
  <si>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</si>
  <si>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</si>
  <si>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</si>
  <si>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</si>
  <si>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</si>
  <si>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</si>
  <si>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</si>
  <si>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</si>
  <si>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</si>
  <si>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</si>
  <si>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</si>
  <si>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</si>
  <si>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</si>
  <si>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</si>
  <si>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</si>
  <si>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</si>
  <si>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</si>
  <si>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</si>
  <si>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</si>
  <si>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</si>
  <si>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</si>
  <si>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</si>
  <si>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</si>
  <si>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</si>
  <si>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</si>
  <si>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</si>
  <si>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</si>
  <si>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</si>
  <si>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</si>
  <si>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</si>
  <si>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</si>
  <si>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</si>
  <si>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</si>
  <si>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</si>
  <si>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</si>
  <si>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</si>
  <si>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</si>
  <si>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</si>
  <si>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</si>
  <si>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</si>
  <si>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</si>
  <si>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</si>
  <si>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</si>
  <si>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</si>
  <si>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</si>
  <si>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</si>
  <si>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</si>
  <si>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</si>
  <si>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</si>
  <si>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</si>
  <si>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</si>
  <si>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</si>
  <si>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</si>
  <si>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</si>
  <si>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</si>
  <si>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</si>
  <si>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</si>
  <si>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</si>
  <si>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</si>
  <si>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</si>
  <si>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</si>
  <si>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</si>
  <si>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</si>
  <si>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</si>
  <si>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</si>
  <si>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</si>
  <si>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</si>
  <si>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</si>
  <si>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</si>
  <si>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</si>
  <si>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</si>
  <si>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</si>
  <si>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</si>
  <si>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</si>
  <si>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</si>
  <si>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</si>
  <si>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</si>
  <si>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</si>
  <si>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</si>
  <si>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</si>
  <si>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</si>
  <si>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</si>
  <si>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</si>
  <si>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</si>
  <si>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</si>
  <si>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</si>
  <si>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</si>
  <si>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</si>
  <si>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</si>
  <si>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</si>
  <si>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</si>
  <si>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</si>
  <si>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</si>
  <si>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</si>
  <si>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</si>
  <si>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</si>
  <si>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</si>
  <si>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</si>
  <si>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</si>
  <si>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</si>
  <si>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</si>
  <si>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</si>
  <si>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</si>
  <si>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</si>
  <si>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</si>
  <si>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</si>
  <si>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</si>
  <si>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</si>
  <si>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</si>
  <si>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</si>
  <si>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</si>
  <si>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</si>
  <si>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</si>
  <si>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</si>
  <si>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</si>
  <si>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</si>
  <si>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</si>
  <si>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</si>
  <si>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</si>
  <si>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</si>
  <si>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</si>
  <si>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</si>
  <si>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</si>
  <si>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</si>
  <si>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</si>
  <si>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</si>
  <si>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</si>
  <si>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</si>
  <si>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</si>
  <si>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</si>
  <si>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</si>
  <si>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</si>
  <si>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</si>
  <si>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</si>
  <si>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</si>
  <si>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</si>
  <si>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</si>
  <si>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</si>
  <si>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</si>
  <si>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</si>
  <si>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</si>
  <si>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</si>
  <si>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</si>
  <si>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</si>
  <si>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</si>
  <si>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</si>
  <si>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</si>
  <si>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</si>
  <si>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</si>
  <si>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</si>
  <si>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</si>
  <si>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</si>
  <si>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</si>
  <si>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</si>
  <si>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</si>
  <si>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</si>
  <si>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</si>
  <si>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</si>
  <si>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</si>
  <si>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</si>
  <si>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</si>
  <si>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</si>
  <si>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</si>
  <si>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</si>
  <si>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</si>
  <si>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</si>
  <si>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</si>
  <si>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</si>
  <si>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</si>
  <si>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</si>
  <si>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</si>
  <si>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</si>
  <si>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</si>
  <si>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</si>
  <si>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</si>
  <si>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</si>
  <si>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</si>
  <si>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</si>
  <si>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</si>
  <si>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</si>
  <si>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</si>
  <si>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</si>
  <si>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</si>
  <si>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</si>
  <si>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</si>
  <si>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</si>
  <si>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</si>
  <si>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</si>
  <si>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</si>
  <si>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</si>
  <si>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</si>
  <si>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</si>
  <si>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</si>
  <si>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</si>
  <si>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</si>
  <si>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</si>
  <si>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</si>
  <si>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</si>
  <si>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</si>
  <si>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</si>
  <si>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</si>
  <si>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</si>
  <si>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</si>
  <si>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</si>
  <si>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</si>
  <si>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</si>
  <si>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</si>
  <si>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</si>
  <si>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</si>
  <si>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</si>
  <si>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</si>
  <si>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</si>
  <si>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</si>
  <si>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</si>
  <si>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</si>
  <si>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</si>
  <si>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</si>
  <si>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</si>
  <si>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</si>
  <si>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</si>
  <si>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</si>
  <si>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</si>
  <si>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</si>
  <si>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</si>
  <si>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</si>
  <si>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</si>
  <si>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</si>
  <si>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</si>
  <si>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</si>
  <si>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</si>
  <si>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</si>
  <si>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</si>
  <si>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</si>
  <si>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</si>
  <si>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</si>
  <si>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</si>
  <si>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</si>
  <si>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</si>
  <si>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</si>
  <si>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</si>
  <si>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</si>
  <si>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</si>
  <si>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</si>
  <si>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</si>
  <si>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</si>
  <si>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</si>
  <si>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</si>
  <si>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</si>
  <si>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</si>
  <si>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</si>
  <si>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</si>
  <si>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</si>
  <si>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</si>
  <si>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</si>
  <si>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</si>
  <si>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</si>
  <si>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</si>
  <si>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</si>
  <si>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</si>
  <si>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</si>
  <si>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</si>
  <si>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</si>
  <si>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</si>
  <si>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</si>
  <si>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</si>
  <si>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</si>
  <si>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</si>
  <si>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</si>
  <si>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</si>
  <si>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</si>
  <si>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</si>
  <si>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</si>
  <si>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</si>
  <si>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</si>
  <si>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</si>
  <si>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</si>
  <si>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</si>
  <si>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</si>
  <si>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</si>
  <si>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</si>
  <si>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</si>
  <si>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</si>
  <si>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</si>
  <si>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</si>
  <si>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</si>
  <si>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</si>
  <si>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</si>
  <si>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</si>
  <si>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</si>
  <si>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</si>
  <si>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</si>
  <si>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</si>
  <si>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</si>
  <si>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</si>
  <si>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</si>
  <si>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</si>
  <si>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</si>
  <si>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</si>
  <si>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</si>
  <si>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</si>
  <si>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</si>
  <si>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</si>
  <si>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</si>
  <si>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</si>
  <si>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</si>
  <si>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</si>
  <si>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</si>
  <si>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</si>
  <si>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</si>
  <si>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</si>
  <si>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</si>
  <si>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</si>
  <si>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</si>
  <si>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</si>
  <si>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</si>
  <si>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</si>
  <si>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</si>
  <si>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</si>
  <si>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</si>
  <si>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</si>
  <si>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</si>
  <si>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</si>
  <si>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</si>
  <si>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</si>
  <si>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</si>
  <si>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</si>
  <si>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</si>
  <si>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</si>
  <si>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</si>
  <si>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</si>
  <si>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</si>
  <si>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</si>
  <si>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</si>
  <si>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</si>
  <si>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</si>
  <si>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</si>
  <si>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</si>
  <si>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</si>
  <si>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</si>
  <si>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</si>
  <si>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</si>
  <si>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</si>
  <si>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</si>
  <si>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</si>
  <si>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</si>
  <si>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</si>
  <si>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</si>
  <si>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</si>
  <si>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</si>
  <si>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</si>
  <si>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</si>
  <si>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</si>
  <si>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</si>
  <si>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</si>
  <si>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</si>
  <si>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</si>
  <si>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</si>
  <si>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</si>
  <si>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</si>
  <si>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</si>
  <si>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</si>
  <si>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</si>
  <si>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</si>
  <si>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</si>
  <si>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</si>
  <si>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</si>
  <si>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</si>
  <si>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</si>
  <si>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</si>
  <si>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</si>
  <si>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</si>
  <si>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</si>
  <si>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</si>
  <si>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</si>
  <si>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</si>
  <si>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</si>
  <si>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</si>
  <si>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</si>
  <si>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</si>
  <si>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</si>
  <si>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</si>
  <si>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</si>
  <si>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</si>
  <si>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</si>
  <si>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</si>
  <si>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</si>
  <si>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</si>
  <si>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</si>
  <si>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</si>
  <si>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</si>
  <si>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</si>
  <si>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</si>
  <si>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</si>
  <si>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</si>
  <si>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</si>
  <si>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</si>
  <si>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</si>
  <si>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</si>
  <si>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</si>
  <si>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</si>
  <si>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</si>
  <si>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</si>
  <si>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</si>
  <si>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</si>
  <si>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</si>
  <si>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</si>
  <si>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</si>
  <si>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</si>
  <si>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</si>
  <si>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</si>
  <si>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</si>
  <si>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</si>
  <si>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</si>
  <si>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</si>
  <si>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</si>
  <si>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</si>
  <si>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</si>
  <si>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</si>
  <si>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</si>
  <si>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</si>
  <si>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</si>
  <si>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</si>
  <si>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</si>
  <si>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</si>
  <si>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</si>
  <si>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</si>
  <si>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</si>
  <si>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</si>
  <si>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</si>
  <si>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</si>
  <si>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</si>
  <si>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</si>
  <si>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</si>
  <si>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</si>
  <si>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</si>
  <si>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</si>
  <si>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</si>
  <si>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</si>
  <si>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</si>
  <si>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</si>
  <si>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</si>
  <si>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</si>
  <si>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</si>
  <si>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</si>
  <si>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</si>
  <si>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</si>
  <si>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</si>
  <si>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</si>
  <si>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</si>
  <si>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</si>
  <si>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</si>
  <si>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</si>
  <si>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</si>
  <si>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</si>
  <si>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</si>
  <si>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</si>
  <si>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</si>
  <si>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</si>
  <si>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</si>
  <si>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</si>
  <si>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</si>
  <si>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</si>
  <si>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</si>
  <si>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</si>
  <si>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</si>
  <si>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</si>
  <si>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</si>
  <si>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</si>
  <si>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</si>
  <si>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</si>
  <si>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</si>
  <si>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</si>
  <si>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</si>
  <si>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</si>
  <si>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</si>
  <si>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</si>
  <si>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</si>
  <si>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</si>
  <si>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</si>
  <si>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</si>
  <si>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</si>
  <si>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</si>
  <si>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</si>
  <si>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</si>
  <si>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</si>
  <si>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</si>
  <si>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</si>
  <si>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</si>
  <si>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</si>
  <si>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</si>
  <si>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</si>
  <si>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</si>
  <si>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</si>
  <si>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</si>
  <si>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</si>
  <si>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</si>
  <si>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</si>
  <si>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</si>
  <si>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</si>
  <si>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</si>
  <si>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</si>
  <si>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</si>
  <si>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</si>
  <si>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</si>
  <si>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</si>
  <si>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</si>
  <si>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</si>
  <si>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</si>
  <si>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</si>
  <si>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</si>
  <si>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</si>
  <si>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</si>
  <si>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</si>
  <si>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</si>
  <si>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</si>
  <si>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</si>
  <si>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</si>
  <si>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</si>
  <si>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</si>
  <si>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</si>
  <si>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</si>
  <si>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</si>
  <si>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</si>
  <si>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</si>
  <si>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</si>
  <si>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</si>
  <si>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</si>
  <si>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</si>
  <si>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</si>
  <si>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</si>
  <si>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</si>
  <si>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</si>
  <si>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</si>
  <si>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</si>
  <si>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</si>
  <si>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</si>
  <si>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</si>
  <si>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</si>
  <si>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</si>
  <si>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</si>
  <si>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</si>
  <si>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</si>
  <si>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</si>
  <si>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</si>
  <si>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</si>
  <si>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</si>
  <si>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</si>
  <si>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</si>
  <si>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</si>
  <si>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</si>
  <si>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</si>
  <si>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</si>
  <si>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</si>
  <si>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</si>
  <si>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</si>
  <si>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</si>
  <si>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</si>
  <si>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</si>
  <si>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</si>
  <si>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</si>
  <si>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</si>
  <si>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</si>
  <si>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</si>
  <si>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</si>
  <si>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</si>
  <si>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</si>
  <si>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</si>
  <si>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</si>
  <si>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</si>
  <si>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</si>
  <si>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</si>
  <si>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</si>
  <si>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</si>
  <si>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</si>
  <si>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</si>
  <si>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</si>
  <si>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</si>
  <si>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</si>
  <si>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</si>
  <si>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</si>
  <si>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</si>
  <si>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</si>
  <si>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</si>
  <si>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</si>
  <si>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</si>
  <si>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</si>
  <si>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</si>
  <si>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</si>
  <si>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</si>
  <si>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</si>
  <si>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</si>
  <si>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</si>
  <si>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</si>
  <si>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</si>
  <si>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</si>
  <si>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</si>
  <si>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</si>
  <si>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</si>
  <si>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</si>
  <si>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</si>
  <si>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</si>
  <si>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</si>
  <si>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</si>
  <si>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</si>
  <si>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</si>
  <si>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</si>
  <si>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</si>
  <si>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</si>
  <si>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</si>
  <si>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</si>
  <si>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</si>
  <si>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</si>
  <si>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</si>
  <si>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</si>
  <si>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</si>
  <si>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</si>
  <si>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</si>
  <si>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</si>
  <si>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</si>
  <si>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</si>
  <si>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</si>
  <si>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</si>
  <si>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</si>
  <si>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</si>
  <si>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</si>
  <si>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</si>
  <si>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</si>
  <si>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</si>
  <si>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</si>
  <si>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</si>
  <si>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</si>
  <si>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</si>
  <si>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</si>
  <si>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</si>
  <si>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</si>
  <si>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</si>
  <si>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</si>
  <si>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</si>
  <si>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</si>
  <si>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</si>
  <si>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</si>
  <si>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</si>
  <si>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</si>
  <si>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</si>
  <si>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</si>
  <si>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</si>
  <si>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</si>
  <si>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</si>
  <si>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</si>
  <si>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</si>
  <si>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</si>
  <si>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</si>
  <si>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</si>
  <si>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</si>
  <si>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</si>
  <si>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</si>
  <si>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</si>
  <si>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</si>
  <si>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</si>
  <si>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</si>
  <si>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</si>
  <si>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</si>
  <si>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</si>
  <si>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</si>
  <si>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</si>
  <si>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</si>
  <si>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</si>
  <si>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</si>
  <si>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</si>
  <si>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</si>
  <si>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</si>
  <si>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</si>
  <si>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</si>
  <si>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</si>
  <si>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</si>
  <si>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</si>
  <si>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</si>
  <si>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</si>
  <si>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</si>
  <si>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</si>
  <si>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</si>
  <si>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</si>
  <si>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</si>
  <si>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</si>
  <si>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</si>
  <si>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</si>
  <si>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</si>
  <si>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</si>
  <si>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</si>
  <si>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</si>
  <si>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</si>
  <si>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</si>
  <si>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</si>
  <si>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</si>
  <si>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</si>
  <si>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</si>
  <si>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</si>
  <si>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</si>
  <si>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</si>
  <si>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</si>
  <si>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</si>
  <si>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</si>
  <si>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</si>
  <si>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</si>
  <si>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</si>
  <si>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</si>
  <si>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</si>
  <si>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</si>
  <si>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</si>
  <si>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</si>
  <si>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</si>
  <si>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</si>
  <si>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</si>
  <si>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</si>
  <si>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</si>
  <si>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</si>
  <si>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</si>
  <si>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</si>
  <si>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</si>
  <si>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</si>
  <si>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</si>
  <si>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</si>
  <si>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</si>
  <si>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</si>
  <si>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</si>
  <si>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</si>
  <si>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</si>
  <si>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</si>
  <si>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</si>
  <si>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</si>
  <si>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</si>
  <si>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</si>
  <si>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</si>
  <si>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</si>
  <si>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</si>
  <si>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</si>
  <si>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</si>
  <si>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</si>
  <si>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</si>
  <si>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</si>
  <si>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</si>
  <si>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</si>
  <si>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</si>
  <si>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</si>
  <si>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</si>
  <si>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</si>
  <si>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</si>
  <si>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</si>
  <si>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</si>
  <si>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</si>
  <si>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</si>
  <si>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</si>
  <si>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</si>
  <si>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</si>
  <si>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</si>
  <si>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</si>
  <si>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</si>
  <si>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</si>
  <si>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</si>
  <si>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</si>
  <si>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</si>
  <si>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</si>
  <si>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</si>
  <si>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</si>
  <si>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</si>
  <si>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</si>
  <si>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</si>
  <si>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</si>
  <si>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</si>
  <si>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</si>
  <si>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</si>
  <si>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</si>
  <si>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</si>
  <si>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</si>
  <si>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</si>
  <si>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</si>
  <si>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</si>
  <si>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</si>
  <si>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</si>
  <si>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</si>
  <si>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</si>
  <si>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</si>
  <si>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</si>
  <si>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</si>
  <si>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</si>
  <si>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</si>
  <si>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</si>
  <si>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</si>
  <si>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</si>
  <si>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</si>
  <si>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</si>
  <si>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</si>
  <si>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</si>
  <si>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</si>
  <si>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</si>
  <si>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</si>
  <si>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</si>
  <si>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</si>
  <si>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</si>
  <si>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</si>
  <si>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</si>
  <si>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</si>
  <si>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</si>
  <si>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</si>
  <si>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</si>
  <si>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</si>
  <si>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</si>
  <si>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</si>
  <si>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</si>
  <si>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</si>
  <si>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</si>
  <si>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</si>
  <si>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</si>
  <si>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</si>
  <si>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</si>
  <si>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</si>
  <si>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</si>
  <si>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</si>
  <si>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</si>
  <si>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</si>
  <si>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</si>
  <si>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</si>
  <si>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</si>
  <si>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</si>
  <si>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</si>
  <si>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</si>
  <si>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</si>
  <si>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</si>
  <si>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</si>
  <si>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</si>
  <si>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</si>
  <si>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</si>
  <si>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</si>
  <si>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</si>
  <si>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</si>
  <si>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</si>
  <si>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</si>
  <si>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</si>
  <si>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</si>
  <si>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</si>
  <si>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</si>
  <si>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</si>
  <si>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</si>
  <si>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</si>
  <si>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</si>
  <si>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</si>
  <si>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</si>
  <si>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</si>
  <si>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</si>
  <si>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</si>
  <si>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</si>
  <si>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</si>
  <si>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</si>
  <si>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</si>
  <si>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</si>
  <si>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</si>
  <si>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</si>
  <si>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</si>
  <si>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</si>
  <si>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</si>
  <si>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</si>
  <si>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</si>
  <si>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</si>
  <si>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</si>
  <si>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</si>
  <si>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</si>
  <si>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</si>
  <si>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</si>
  <si>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</si>
  <si>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</si>
  <si>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</si>
  <si>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</si>
  <si>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</si>
  <si>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</si>
  <si>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</si>
  <si>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</si>
  <si>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</si>
  <si>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</si>
  <si>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</si>
  <si>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</si>
  <si>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</si>
  <si>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</si>
  <si>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</si>
  <si>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</si>
  <si>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</si>
  <si>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</si>
  <si>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</si>
  <si>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</si>
  <si>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</si>
  <si>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</si>
  <si>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</si>
  <si>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</si>
  <si>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</si>
  <si>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</si>
  <si>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</si>
  <si>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</si>
  <si>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</si>
  <si>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</si>
  <si>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</si>
  <si>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</si>
  <si>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</si>
  <si>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</si>
  <si>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</si>
  <si>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</si>
  <si>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</si>
  <si>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</si>
  <si>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</si>
  <si>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</si>
  <si>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</si>
  <si>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</si>
  <si>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</si>
  <si>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</si>
  <si>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</si>
  <si>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</si>
  <si>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</si>
  <si>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</si>
  <si>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</si>
  <si>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</si>
  <si>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</si>
  <si>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</si>
  <si>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</si>
  <si>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</si>
  <si>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</si>
  <si>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</si>
  <si>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</si>
  <si>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</si>
  <si>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</si>
  <si>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</si>
  <si>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</si>
  <si>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</si>
  <si>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</si>
  <si>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</si>
  <si>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</si>
  <si>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</si>
  <si>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</si>
  <si>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</si>
  <si>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</si>
  <si>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</si>
  <si>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</si>
  <si>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</si>
  <si>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</si>
  <si>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</si>
  <si>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</si>
  <si>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</si>
  <si>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</si>
  <si>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</si>
  <si>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</si>
  <si>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</si>
  <si>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</si>
  <si>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</si>
  <si>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</si>
  <si>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</si>
  <si>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</si>
  <si>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</si>
  <si>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</si>
  <si>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</si>
  <si>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</si>
  <si>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</si>
  <si>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</si>
  <si>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</si>
  <si>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</si>
  <si>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</si>
  <si>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</si>
  <si>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</si>
  <si>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</si>
  <si>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</si>
  <si>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</si>
  <si>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</si>
  <si>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</si>
  <si>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</si>
  <si>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</si>
  <si>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</si>
  <si>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</si>
  <si>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</si>
  <si>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</si>
  <si>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</si>
  <si>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</si>
  <si>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</si>
  <si>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</si>
  <si>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</si>
  <si>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</si>
  <si>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</si>
  <si>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</si>
  <si>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</si>
  <si>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</si>
  <si>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</si>
  <si>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</si>
  <si>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</si>
  <si>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</si>
  <si>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</si>
  <si>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</si>
  <si>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</si>
  <si>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</si>
  <si>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</si>
  <si>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</si>
  <si>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</si>
  <si>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</si>
  <si>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</si>
  <si>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</si>
  <si>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</si>
  <si>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</si>
  <si>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</si>
  <si>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</si>
  <si>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</si>
  <si>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</si>
  <si>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</si>
  <si>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</si>
  <si>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</si>
  <si>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</si>
  <si>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</si>
  <si>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</si>
  <si>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</si>
  <si>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</si>
  <si>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</si>
  <si>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</si>
  <si>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</si>
  <si>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</si>
  <si>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</si>
  <si>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</si>
  <si>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</si>
  <si>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</si>
  <si>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</si>
  <si>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</si>
  <si>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</si>
  <si>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</si>
  <si>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</si>
  <si>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</si>
  <si>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</si>
  <si>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</si>
  <si>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</si>
  <si>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</si>
  <si>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</si>
  <si>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</si>
  <si>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</si>
  <si>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</si>
  <si>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</si>
  <si>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</si>
  <si>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</si>
  <si>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</si>
  <si>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</si>
  <si>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</si>
  <si>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</si>
  <si>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</si>
  <si>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</si>
  <si>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</si>
  <si>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</si>
  <si>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</si>
  <si>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</si>
  <si>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</si>
  <si>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</si>
  <si>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</si>
  <si>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</si>
  <si>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</si>
  <si>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</si>
  <si>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</si>
  <si>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</si>
  <si>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</si>
  <si>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</si>
  <si>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</si>
  <si>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</si>
  <si>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</si>
  <si>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</si>
  <si>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</si>
  <si>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</si>
  <si>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</si>
  <si>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</si>
  <si>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</si>
  <si>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</si>
  <si>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</si>
  <si>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</si>
  <si>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</si>
  <si>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</si>
  <si>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</si>
  <si>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</si>
  <si>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</si>
  <si>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</si>
  <si>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</si>
  <si>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</si>
  <si>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</si>
  <si>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</si>
  <si>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</si>
  <si>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</si>
  <si>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</si>
  <si>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</si>
  <si>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</si>
  <si>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</si>
  <si>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</si>
  <si>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</si>
  <si>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</si>
  <si>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</si>
  <si>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</si>
  <si>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</si>
  <si>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</si>
  <si>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</si>
  <si>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</si>
  <si>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</si>
  <si>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</si>
  <si>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</si>
  <si>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</si>
  <si>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</si>
  <si>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</si>
  <si>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</si>
  <si>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</si>
  <si>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</si>
  <si>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</si>
  <si>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</si>
  <si>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</si>
  <si>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</si>
  <si>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</si>
  <si>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</si>
  <si>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</si>
  <si>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</si>
  <si>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</si>
  <si>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</si>
  <si>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</si>
  <si>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</si>
  <si>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</si>
  <si>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</si>
  <si>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</si>
  <si>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</si>
  <si>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</si>
  <si>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</si>
  <si>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</si>
  <si>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</si>
  <si>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</si>
  <si>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</si>
  <si>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</si>
  <si>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</si>
  <si>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</si>
  <si>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</si>
  <si>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</si>
  <si>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</si>
  <si>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</si>
  <si>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</si>
  <si>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</si>
  <si>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</si>
  <si>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</si>
  <si>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</si>
  <si>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</si>
  <si>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</si>
  <si>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</si>
  <si>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</si>
  <si>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</si>
  <si>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</si>
  <si>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</si>
  <si>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</si>
  <si>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</si>
  <si>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</si>
  <si>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</si>
  <si>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</si>
  <si>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</si>
  <si>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</si>
  <si>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</si>
  <si>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</si>
  <si>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</si>
  <si>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</si>
  <si>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</si>
  <si>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</si>
  <si>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</si>
  <si>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</si>
  <si>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</si>
  <si>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</si>
  <si>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</si>
  <si>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</si>
  <si>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</si>
  <si>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</si>
  <si>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</si>
  <si>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</si>
  <si>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</si>
  <si>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</si>
  <si>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</si>
  <si>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</si>
  <si>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</si>
  <si>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</si>
  <si>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</si>
  <si>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</si>
  <si>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</si>
  <si>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</si>
  <si>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</si>
  <si>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</si>
  <si>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</si>
  <si>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</si>
  <si>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</si>
  <si>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</si>
  <si>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</si>
  <si>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</si>
  <si>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</si>
  <si>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</si>
  <si>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</si>
  <si>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</si>
  <si>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</si>
  <si>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</si>
  <si>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</si>
  <si>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</si>
  <si>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</si>
  <si>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</si>
  <si>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</si>
  <si>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</si>
  <si>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</si>
  <si>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</si>
  <si>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</si>
  <si>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</si>
  <si>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</si>
  <si>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</si>
  <si>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</si>
  <si>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</si>
  <si>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</si>
  <si>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</si>
  <si>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</si>
  <si>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</si>
  <si>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</si>
  <si>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</si>
  <si>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</si>
  <si>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</si>
  <si>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</si>
  <si>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</si>
  <si>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</si>
  <si>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</si>
  <si>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</si>
  <si>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</si>
  <si>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</si>
  <si>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</si>
  <si>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</si>
  <si>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</si>
  <si>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</si>
  <si>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</si>
  <si>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</si>
  <si>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</si>
  <si>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</si>
  <si>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</si>
  <si>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</si>
  <si>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</si>
  <si>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</si>
  <si>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</si>
  <si>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</si>
  <si>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</si>
  <si>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</si>
  <si>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</si>
  <si>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</si>
  <si>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</si>
  <si>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</si>
  <si>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</si>
  <si>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</si>
  <si>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</si>
  <si>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</si>
  <si>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</si>
  <si>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</si>
  <si>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</si>
  <si>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</si>
  <si>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</si>
  <si>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</si>
  <si>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</si>
  <si>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</si>
  <si>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</si>
  <si>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</si>
  <si>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</si>
  <si>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</si>
  <si>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</si>
  <si>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</si>
  <si>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</si>
  <si>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</si>
  <si>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</si>
  <si>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</si>
  <si>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</si>
  <si>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</si>
  <si>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</si>
  <si>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</si>
  <si>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</si>
  <si>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</si>
  <si>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</si>
  <si>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</si>
  <si>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</si>
  <si>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</si>
  <si>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</si>
  <si>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</si>
  <si>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</si>
  <si>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</si>
  <si>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</si>
  <si>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</si>
  <si>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</si>
  <si>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</si>
  <si>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</si>
  <si>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</si>
  <si>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</si>
  <si>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</si>
  <si>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</si>
  <si>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</si>
  <si>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</si>
  <si>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</si>
  <si>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</si>
  <si>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</si>
  <si>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</si>
  <si>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</si>
  <si>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</si>
  <si>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</si>
  <si>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</si>
  <si>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</si>
  <si>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</si>
  <si>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</si>
  <si>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</si>
  <si>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</si>
  <si>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</si>
  <si>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</si>
  <si>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</si>
  <si>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</si>
  <si>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</si>
  <si>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</si>
  <si>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</si>
  <si>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</si>
  <si>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</si>
  <si>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</si>
  <si>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</si>
  <si>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</si>
  <si>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</si>
  <si>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</si>
  <si>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</si>
  <si>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</si>
  <si>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</si>
  <si>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</si>
  <si>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</si>
  <si>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</si>
  <si>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</si>
  <si>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</si>
  <si>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</si>
  <si>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</si>
  <si>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</si>
  <si>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</si>
  <si>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</si>
  <si>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</si>
  <si>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</si>
  <si>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</si>
  <si>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</si>
  <si>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</si>
  <si>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</si>
  <si>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</si>
  <si>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</si>
  <si>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</si>
  <si>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</si>
  <si>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</si>
  <si>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</si>
  <si>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</si>
  <si>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</si>
  <si>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</si>
  <si>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</si>
  <si>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</si>
  <si>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</si>
  <si>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</si>
  <si>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</si>
  <si>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</si>
  <si>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</si>
  <si>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</si>
  <si>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</si>
  <si>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</si>
  <si>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</si>
  <si>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</si>
  <si>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</si>
  <si>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</si>
  <si>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</si>
  <si>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</si>
  <si>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</si>
  <si>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</si>
  <si>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</si>
  <si>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</si>
  <si>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</si>
  <si>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</si>
  <si>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</si>
  <si>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</si>
  <si>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</si>
  <si>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</si>
  <si>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</si>
  <si>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</si>
  <si>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</si>
  <si>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</si>
  <si>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</si>
  <si>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</si>
  <si>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</si>
  <si>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</si>
  <si>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</si>
  <si>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</si>
  <si>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</si>
  <si>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</si>
  <si>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</si>
  <si>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</si>
  <si>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</si>
  <si>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</si>
  <si>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</si>
  <si>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</si>
  <si>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</si>
  <si>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</si>
  <si>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</si>
  <si>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</si>
  <si>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</si>
  <si>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</si>
  <si>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</si>
  <si>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</si>
  <si>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</si>
  <si>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</si>
  <si>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</si>
  <si>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</si>
  <si>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</si>
  <si>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</si>
  <si>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</si>
  <si>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</si>
  <si>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</si>
  <si>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</si>
  <si>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</si>
  <si>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</si>
  <si>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</si>
  <si>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</si>
  <si>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</si>
  <si>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</si>
  <si>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</si>
  <si>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</si>
  <si>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</si>
  <si>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</si>
  <si>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</si>
  <si>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</si>
  <si>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</si>
  <si>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</si>
  <si>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</si>
  <si>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</si>
  <si>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</si>
  <si>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</si>
  <si>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</si>
  <si>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</si>
  <si>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</si>
  <si>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</si>
  <si>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</si>
  <si>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</si>
  <si>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</si>
  <si>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</si>
  <si>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</si>
  <si>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</si>
  <si>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</si>
  <si>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</si>
  <si>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</si>
  <si>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</si>
  <si>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</si>
  <si>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</si>
  <si>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</si>
  <si>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</si>
  <si>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</si>
  <si>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</si>
  <si>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</si>
  <si>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</si>
  <si>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</si>
  <si>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</si>
  <si>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</si>
  <si>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</si>
  <si>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</si>
  <si>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</si>
  <si>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</si>
  <si>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</si>
  <si>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</si>
  <si>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</si>
  <si>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</si>
  <si>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</si>
  <si>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</si>
  <si>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</si>
  <si>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</si>
  <si>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</si>
  <si>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</si>
  <si>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</si>
  <si>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</si>
  <si>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</si>
  <si>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</si>
  <si>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</si>
  <si>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</si>
  <si>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</si>
  <si>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</si>
  <si>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</si>
  <si>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</si>
  <si>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</si>
  <si>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</si>
  <si>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</si>
  <si>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</si>
  <si>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</si>
  <si>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</si>
  <si>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</si>
  <si>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</si>
  <si>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</si>
  <si>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</si>
  <si>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</si>
  <si>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</si>
  <si>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</si>
  <si>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</si>
  <si>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</si>
  <si>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</si>
  <si>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</si>
  <si>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</si>
  <si>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</si>
  <si>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</si>
  <si>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</si>
  <si>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</si>
  <si>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</si>
  <si>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</si>
  <si>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</si>
  <si>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</si>
  <si>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</si>
  <si>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</si>
  <si>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</si>
  <si>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</si>
  <si>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</si>
  <si>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</si>
  <si>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</si>
  <si>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</si>
  <si>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</si>
  <si>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</si>
  <si>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</si>
  <si>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</si>
  <si>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</si>
  <si>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</si>
  <si>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</si>
  <si>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</si>
  <si>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</si>
  <si>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</si>
  <si>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</si>
  <si>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</si>
  <si>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</si>
  <si>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</si>
  <si>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</si>
  <si>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</si>
  <si>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</si>
  <si>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</si>
  <si>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</si>
  <si>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</si>
  <si>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</si>
  <si>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</si>
  <si>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</si>
  <si>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</si>
  <si>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</si>
  <si>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</si>
  <si>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</si>
  <si>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</si>
  <si>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</si>
  <si>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</si>
  <si>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</si>
  <si>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</si>
  <si>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</si>
  <si>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</si>
  <si>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</si>
  <si>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</si>
  <si>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</si>
  <si>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</si>
  <si>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</si>
  <si>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</si>
  <si>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</si>
  <si>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</si>
  <si>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</si>
  <si>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</si>
  <si>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</si>
  <si>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</si>
  <si>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</si>
  <si>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</si>
  <si>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</si>
  <si>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</si>
  <si>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</si>
  <si>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</si>
  <si>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</si>
  <si>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</si>
  <si>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</si>
  <si>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</si>
  <si>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</si>
  <si>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</si>
  <si>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</si>
  <si>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</si>
  <si>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</si>
  <si>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</si>
  <si>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</si>
  <si>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</si>
  <si>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</si>
  <si>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</si>
  <si>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</si>
  <si>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</si>
  <si>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</si>
  <si>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</si>
  <si>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</si>
  <si>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</si>
  <si>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</si>
  <si>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</si>
  <si>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</si>
  <si>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</si>
  <si>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</si>
  <si>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</si>
  <si>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</si>
  <si>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</si>
  <si>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</si>
  <si>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</si>
  <si>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</si>
  <si>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</si>
  <si>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</si>
  <si>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</si>
  <si>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</si>
  <si>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</si>
  <si>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</si>
  <si>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</si>
  <si>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</si>
  <si>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</si>
  <si>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</si>
  <si>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</si>
  <si>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</si>
  <si>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</si>
  <si>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</si>
  <si>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</si>
  <si>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</si>
  <si>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</si>
  <si>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</si>
  <si>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</si>
  <si>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</si>
  <si>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</si>
  <si>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</si>
  <si>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</si>
  <si>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</si>
  <si>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</si>
  <si>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</si>
  <si>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</si>
  <si>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</si>
  <si>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</si>
  <si>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</si>
  <si>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</si>
  <si>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</si>
  <si>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</si>
  <si>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</si>
  <si>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</si>
  <si>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</si>
  <si>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</si>
  <si>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</si>
  <si>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</si>
  <si>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</si>
  <si>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</si>
  <si>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</si>
  <si>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</si>
  <si>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</si>
  <si>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</si>
  <si>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</si>
  <si>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</si>
  <si>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</si>
  <si>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</si>
  <si>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</si>
  <si>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</si>
  <si>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</si>
  <si>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</si>
  <si>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</si>
  <si>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</si>
  <si>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</si>
  <si>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</si>
  <si>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</si>
  <si>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</si>
  <si>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</si>
  <si>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</si>
  <si>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</si>
  <si>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</si>
  <si>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</si>
  <si>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</si>
  <si>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</si>
  <si>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</si>
  <si>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</si>
  <si>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</si>
  <si>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</si>
  <si>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</si>
  <si>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</si>
  <si>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</si>
  <si>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</si>
  <si>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</si>
  <si>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</si>
  <si>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</si>
  <si>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</si>
  <si>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</si>
  <si>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</si>
  <si>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</si>
  <si>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</si>
  <si>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</si>
  <si>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</si>
  <si>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</si>
  <si>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</si>
  <si>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</si>
  <si>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</si>
  <si>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</si>
  <si>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</si>
  <si>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</si>
  <si>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</si>
  <si>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</si>
  <si>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</si>
  <si>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</si>
  <si>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</si>
  <si>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</si>
  <si>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</si>
  <si>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</si>
  <si>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</si>
  <si>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</si>
  <si>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</si>
  <si>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</si>
  <si>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</si>
  <si>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</si>
  <si>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</si>
  <si>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</si>
  <si>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</si>
  <si>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</si>
  <si>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</si>
  <si>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</si>
  <si>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</si>
  <si>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</si>
  <si>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</si>
  <si>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</si>
  <si>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</si>
  <si>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</si>
  <si>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</si>
  <si>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</si>
  <si>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</si>
  <si>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</si>
  <si>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</si>
  <si>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</si>
  <si>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</si>
  <si>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</si>
  <si>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</si>
  <si>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</si>
  <si>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</si>
  <si>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</si>
  <si>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</si>
  <si>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</si>
  <si>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</si>
  <si>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</si>
  <si>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</si>
  <si>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</si>
  <si>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</si>
  <si>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</si>
  <si>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</si>
  <si>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</si>
  <si>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</si>
  <si>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</si>
  <si>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</si>
  <si>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</si>
  <si>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</si>
  <si>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</si>
  <si>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</si>
  <si>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</si>
  <si>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</si>
  <si>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</si>
  <si>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</si>
  <si>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</si>
  <si>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</si>
  <si>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</si>
  <si>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</si>
  <si>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</si>
  <si>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</si>
  <si>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</si>
  <si>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</si>
  <si>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</si>
  <si>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</si>
  <si>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</si>
  <si>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</si>
  <si>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</si>
  <si>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</si>
  <si>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</si>
  <si>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</si>
  <si>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</si>
  <si>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</si>
  <si>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</si>
  <si>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</si>
  <si>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</si>
  <si>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</si>
  <si>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</si>
  <si>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</si>
  <si>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</si>
  <si>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</si>
  <si>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</si>
  <si>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</si>
  <si>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</si>
  <si>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</si>
  <si>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</si>
  <si>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</si>
  <si>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</si>
  <si>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</si>
  <si>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</si>
  <si>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</si>
  <si>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</si>
  <si>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</si>
  <si>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</si>
  <si>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</si>
  <si>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</si>
  <si>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</si>
  <si>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</si>
  <si>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</si>
  <si>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</si>
  <si>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</si>
  <si>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</si>
  <si>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</si>
  <si>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</si>
  <si>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</si>
  <si>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</si>
  <si>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</si>
  <si>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</si>
  <si>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</si>
  <si>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</si>
  <si>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</si>
  <si>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</si>
  <si>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</si>
  <si>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</si>
  <si>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</si>
  <si>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</si>
  <si>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</si>
  <si>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</si>
  <si>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</si>
  <si>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</si>
  <si>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</si>
  <si>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</si>
  <si>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</si>
  <si>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</si>
  <si>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</si>
  <si>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</si>
  <si>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</si>
  <si>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</si>
  <si>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</si>
  <si>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</si>
  <si>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</si>
  <si>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</si>
  <si>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</si>
  <si>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</si>
  <si>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</si>
  <si>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</si>
  <si>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</si>
  <si>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</si>
  <si>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</si>
  <si>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</si>
  <si>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</si>
  <si>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</si>
  <si>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</si>
  <si>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</si>
  <si>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</si>
  <si>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</si>
  <si>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</si>
  <si>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</si>
  <si>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</si>
  <si>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</si>
  <si>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</si>
  <si>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</si>
  <si>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</si>
  <si>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</si>
  <si>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</si>
  <si>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</si>
  <si>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</si>
  <si>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</si>
  <si>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</si>
  <si>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</si>
  <si>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</si>
  <si>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</si>
  <si>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</si>
  <si>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</si>
  <si>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</si>
  <si>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</si>
  <si>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</si>
  <si>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</si>
  <si>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</si>
  <si>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</si>
  <si>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</si>
  <si>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</si>
  <si>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</si>
  <si>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</si>
  <si>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</si>
  <si>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</si>
  <si>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</si>
  <si>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</si>
  <si>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</si>
  <si>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</si>
  <si>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</si>
  <si>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</si>
  <si>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</si>
  <si>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</si>
  <si>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</si>
  <si>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</si>
  <si>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</si>
  <si>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</si>
  <si>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</si>
  <si>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</si>
  <si>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</si>
  <si>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</si>
  <si>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</si>
  <si>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</si>
  <si>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</si>
  <si>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</si>
  <si>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</si>
  <si>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</si>
  <si>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</si>
  <si>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</si>
  <si>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</si>
  <si>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</si>
  <si>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</si>
  <si>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</si>
  <si>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</si>
  <si>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</si>
  <si>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</si>
  <si>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</si>
  <si>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</si>
  <si>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</si>
  <si>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</si>
  <si>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</si>
  <si>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</si>
  <si>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</si>
  <si>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</si>
  <si>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</si>
  <si>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</si>
  <si>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</si>
  <si>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</si>
  <si>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</si>
  <si>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</si>
  <si>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</si>
  <si>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</si>
  <si>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</si>
  <si>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</si>
  <si>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</si>
  <si>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</si>
  <si>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</si>
  <si>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</si>
  <si>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</si>
  <si>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</si>
  <si>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</si>
  <si>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</si>
  <si>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</si>
  <si>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</si>
  <si>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</si>
  <si>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</si>
  <si>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</si>
  <si>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</si>
  <si>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</si>
  <si>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</si>
  <si>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</si>
  <si>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</si>
  <si>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</si>
  <si>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</si>
  <si>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</si>
  <si>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</si>
  <si>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</si>
  <si>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</si>
  <si>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</si>
  <si>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</si>
  <si>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</si>
  <si>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</si>
  <si>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</si>
  <si>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</si>
  <si>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</si>
  <si>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</si>
  <si>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</si>
  <si>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</si>
  <si>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</si>
  <si>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</si>
  <si>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</si>
  <si>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</si>
  <si>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</si>
  <si>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</si>
  <si>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</si>
  <si>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</si>
  <si>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</si>
  <si>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</si>
  <si>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</si>
  <si>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</si>
  <si>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</si>
  <si>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</si>
  <si>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</si>
  <si>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</si>
  <si>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</si>
  <si>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</si>
  <si>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</si>
  <si>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</si>
  <si>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</si>
  <si>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</si>
  <si>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</si>
  <si>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</si>
  <si>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</si>
  <si>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</si>
  <si>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</si>
  <si>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</si>
  <si>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</si>
  <si>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</si>
  <si>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</si>
  <si>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</si>
  <si>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</si>
  <si>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</si>
  <si>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</si>
  <si>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</si>
  <si>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</si>
  <si>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</si>
  <si>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</si>
  <si>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</si>
  <si>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</si>
  <si>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</si>
  <si>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</si>
  <si>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</si>
  <si>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</si>
  <si>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</si>
  <si>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</si>
  <si>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</si>
  <si>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</si>
  <si>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</si>
  <si>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</si>
  <si>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</si>
  <si>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</si>
  <si>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</si>
  <si>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</si>
  <si>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</si>
  <si>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</si>
  <si>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</si>
  <si>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</si>
  <si>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</si>
  <si>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</si>
  <si>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</si>
  <si>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</si>
  <si>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</si>
  <si>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</si>
  <si>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</si>
  <si>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</si>
  <si>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</si>
  <si>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</si>
  <si>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</si>
  <si>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</si>
  <si>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</si>
  <si>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</si>
  <si>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</si>
  <si>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</si>
  <si>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</si>
  <si>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</si>
  <si>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</si>
  <si>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</si>
  <si>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</si>
  <si>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</si>
  <si>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</si>
  <si>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</si>
  <si>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</si>
  <si>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</si>
  <si>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</si>
  <si>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</si>
  <si>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</si>
  <si>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</si>
  <si>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</si>
  <si>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</si>
  <si>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</si>
  <si>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</si>
  <si>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</si>
  <si>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</si>
  <si>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</si>
  <si>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</si>
  <si>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</si>
  <si>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</si>
  <si>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</si>
  <si>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</si>
  <si>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</si>
  <si>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</si>
  <si>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</si>
  <si>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</si>
  <si>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</si>
  <si>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</si>
  <si>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</si>
  <si>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</si>
  <si>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</si>
  <si>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</si>
  <si>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</si>
  <si>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</si>
  <si>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</si>
  <si>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</si>
  <si>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</si>
  <si>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</si>
  <si>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</si>
  <si>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</si>
  <si>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</si>
  <si>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</si>
  <si>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</si>
  <si>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</si>
  <si>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</si>
  <si>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</si>
  <si>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</si>
  <si>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</si>
  <si>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</si>
  <si>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</si>
  <si>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</si>
  <si>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</si>
  <si>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</si>
  <si>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</si>
  <si>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</si>
  <si>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</si>
  <si>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</si>
  <si>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</si>
  <si>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</si>
  <si>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</si>
  <si>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</si>
  <si>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</si>
  <si>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</si>
  <si>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</si>
  <si>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</si>
  <si>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</si>
  <si>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</si>
  <si>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</si>
  <si>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</si>
  <si>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</si>
  <si>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</si>
  <si>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</si>
  <si>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</si>
  <si>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</si>
  <si>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</si>
  <si>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</si>
  <si>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</si>
  <si>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</si>
  <si>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</si>
  <si>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</si>
  <si>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</si>
  <si>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</si>
  <si>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</si>
  <si>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</si>
  <si>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</si>
  <si>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</si>
  <si>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</si>
  <si>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</si>
  <si>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</si>
  <si>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</si>
  <si>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</si>
  <si>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</si>
  <si>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</si>
  <si>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</si>
  <si>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</si>
  <si>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</si>
  <si>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</si>
  <si>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</si>
  <si>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</si>
  <si>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</si>
  <si>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</si>
  <si>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</si>
  <si>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</si>
  <si>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</si>
  <si>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</si>
  <si>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</si>
  <si>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</si>
  <si>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</si>
  <si>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</si>
  <si>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</si>
  <si>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</si>
  <si>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</si>
  <si>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</si>
  <si>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</si>
  <si>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</si>
  <si>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</si>
  <si>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</si>
  <si>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</si>
  <si>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</si>
  <si>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</si>
  <si>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</si>
  <si>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</si>
  <si>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</si>
  <si>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</si>
  <si>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</si>
  <si>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</si>
  <si>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</si>
  <si>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</si>
  <si>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</si>
  <si>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</si>
  <si>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</si>
  <si>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</si>
  <si>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</si>
  <si>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</si>
  <si>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</si>
  <si>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</si>
  <si>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</si>
  <si>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</si>
  <si>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</si>
  <si>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</si>
  <si>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</si>
  <si>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</si>
  <si>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</si>
  <si>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</si>
  <si>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</si>
  <si>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</si>
  <si>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</si>
  <si>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</si>
  <si>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</si>
  <si>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</si>
  <si>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</si>
  <si>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</si>
  <si>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</si>
  <si>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</si>
  <si>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</si>
  <si>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</si>
  <si>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</si>
  <si>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</si>
  <si>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</si>
  <si>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</si>
  <si>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</si>
  <si>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</si>
  <si>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</si>
  <si>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</si>
  <si>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</si>
  <si>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</si>
  <si>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</si>
  <si>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</si>
  <si>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</si>
  <si>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</si>
  <si>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</si>
  <si>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</si>
  <si>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</si>
  <si>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</si>
  <si>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</si>
  <si>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</si>
  <si>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</si>
  <si>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</si>
  <si>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</si>
  <si>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</si>
  <si>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</si>
  <si>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</si>
  <si>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</si>
  <si>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</si>
  <si>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</si>
  <si>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</si>
  <si>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</si>
  <si>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</si>
  <si>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</si>
  <si>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</si>
  <si>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</si>
  <si>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</si>
  <si>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</si>
  <si>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</si>
  <si>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</si>
  <si>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</si>
  <si>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</si>
  <si>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</si>
  <si>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</si>
  <si>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</si>
  <si>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</si>
  <si>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</si>
  <si>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</si>
  <si>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</si>
  <si>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</si>
  <si>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</si>
  <si>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</si>
  <si>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</si>
  <si>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</si>
  <si>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</si>
  <si>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</si>
  <si>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</si>
  <si>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</si>
  <si>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</si>
  <si>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</si>
  <si>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</si>
  <si>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</si>
  <si>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</si>
  <si>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</si>
  <si>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</si>
  <si>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</si>
  <si>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</si>
  <si>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</si>
  <si>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</si>
  <si>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</si>
  <si>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</si>
  <si>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</si>
  <si>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</si>
  <si>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</si>
  <si>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</si>
  <si>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</si>
  <si>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</si>
  <si>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</si>
  <si>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</si>
  <si>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</si>
  <si>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</si>
  <si>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</si>
  <si>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</si>
  <si>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</si>
  <si>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</si>
  <si>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</si>
  <si>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</si>
  <si>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</si>
  <si>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</si>
  <si>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</si>
  <si>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</si>
  <si>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</si>
  <si>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</si>
  <si>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</si>
  <si>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</si>
  <si>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</si>
  <si>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</si>
  <si>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</si>
  <si>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</si>
  <si>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</si>
  <si>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</si>
  <si>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</si>
  <si>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</si>
  <si>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</si>
  <si>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</si>
  <si>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</si>
  <si>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</si>
  <si>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</si>
  <si>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</si>
  <si>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</si>
  <si>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</si>
  <si>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</si>
  <si>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</si>
  <si>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</si>
  <si>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</si>
  <si>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</si>
  <si>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</si>
  <si>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</si>
  <si>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</si>
  <si>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</si>
  <si>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</si>
  <si>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</si>
  <si>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</si>
  <si>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</si>
  <si>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</si>
  <si>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</si>
  <si>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</si>
  <si>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</si>
  <si>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</si>
  <si>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</si>
  <si>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</si>
  <si>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</si>
  <si>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</si>
  <si>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</si>
  <si>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</si>
  <si>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</si>
  <si>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</si>
  <si>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</si>
  <si>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</si>
  <si>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</si>
  <si>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</si>
  <si>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</si>
  <si>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</si>
  <si>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</si>
  <si>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</si>
  <si>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</si>
  <si>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</si>
  <si>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</si>
  <si>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</si>
  <si>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</si>
  <si>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</si>
  <si>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</si>
  <si>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</si>
  <si>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</si>
  <si>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</si>
  <si>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</si>
  <si>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</si>
  <si>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</si>
  <si>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</si>
  <si>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</si>
  <si>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</si>
  <si>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</si>
  <si>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</si>
  <si>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</si>
  <si>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</si>
  <si>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</si>
  <si>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</si>
  <si>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</si>
  <si>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</si>
  <si>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</si>
  <si>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</si>
  <si>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</si>
  <si>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</si>
  <si>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</si>
  <si>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</si>
  <si>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</si>
  <si>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</si>
  <si>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</si>
  <si>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</si>
  <si>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</si>
  <si>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</si>
  <si>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</si>
  <si>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</si>
  <si>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</si>
  <si>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</si>
  <si>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</si>
  <si>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</si>
  <si>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</si>
  <si>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</si>
  <si>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</si>
  <si>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</si>
  <si>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</si>
  <si>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</si>
  <si>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</si>
  <si>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</si>
  <si>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</si>
  <si>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</si>
  <si>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</si>
  <si>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</si>
  <si>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</si>
  <si>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</si>
  <si>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</si>
  <si>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</si>
  <si>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</si>
  <si>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</si>
  <si>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</si>
  <si>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</si>
  <si>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</si>
  <si>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</si>
  <si>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</si>
  <si>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</si>
  <si>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</si>
  <si>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</si>
  <si>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</si>
  <si>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</si>
  <si>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</si>
  <si>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</si>
  <si>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</si>
  <si>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</si>
  <si>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</si>
  <si>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</si>
  <si>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</si>
  <si>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</si>
  <si>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</si>
  <si>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</si>
  <si>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</si>
  <si>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</si>
  <si>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</si>
  <si>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</si>
  <si>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</si>
  <si>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</si>
  <si>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</si>
  <si>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</si>
  <si>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</si>
  <si>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</si>
  <si>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</si>
  <si>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</si>
  <si>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</si>
  <si>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</si>
  <si>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</si>
  <si>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</si>
  <si>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</si>
  <si>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</si>
  <si>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</si>
  <si>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</si>
  <si>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</si>
  <si>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</si>
  <si>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</si>
  <si>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</si>
  <si>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</si>
  <si>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</si>
  <si>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</si>
  <si>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</si>
  <si>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</si>
  <si>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</si>
  <si>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</si>
  <si>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</si>
  <si>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</si>
  <si>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</si>
  <si>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</si>
  <si>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</si>
  <si>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</si>
  <si>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</si>
  <si>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</si>
  <si>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</si>
  <si>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</si>
  <si>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</si>
  <si>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</si>
  <si>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</si>
  <si>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</si>
  <si>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</si>
  <si>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</si>
  <si>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</si>
  <si>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</si>
  <si>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</si>
  <si>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</si>
  <si>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</si>
  <si>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</si>
  <si>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</si>
  <si>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</si>
  <si>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</si>
  <si>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</si>
  <si>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</si>
  <si>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</si>
  <si>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</si>
  <si>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</si>
  <si>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</si>
  <si>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</si>
  <si>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</si>
  <si>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</si>
  <si>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</si>
  <si>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</si>
  <si>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</si>
  <si>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</si>
  <si>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</si>
  <si>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</si>
  <si>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</si>
  <si>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</si>
  <si>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</si>
  <si>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</si>
  <si>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</si>
  <si>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</si>
  <si>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</si>
  <si>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</si>
  <si>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</si>
  <si>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</si>
  <si>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</si>
  <si>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</si>
  <si>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</si>
  <si>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</si>
  <si>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</si>
  <si>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</si>
  <si>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</si>
  <si>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</si>
  <si>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</si>
  <si>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</si>
  <si>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</si>
  <si>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</si>
  <si>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</si>
  <si>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</si>
  <si>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</si>
  <si>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</si>
  <si>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</si>
  <si>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</si>
  <si>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</si>
  <si>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</si>
  <si>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</si>
  <si>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</si>
  <si>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</si>
  <si>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</si>
  <si>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</si>
  <si>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</si>
  <si>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</si>
  <si>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</si>
  <si>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</si>
  <si>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</si>
  <si>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</si>
  <si>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</si>
  <si>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</si>
  <si>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</si>
  <si>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</si>
  <si>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</si>
  <si>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</si>
  <si>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</si>
  <si>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</si>
  <si>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</si>
  <si>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</si>
  <si>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</si>
  <si>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</si>
  <si>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</si>
  <si>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</si>
  <si>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</si>
  <si>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</si>
  <si>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</si>
  <si>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</si>
  <si>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</si>
  <si>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</si>
  <si>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</si>
  <si>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</si>
  <si>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</si>
  <si>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</si>
  <si>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</si>
  <si>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</si>
  <si>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</si>
  <si>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</si>
  <si>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</si>
  <si>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</si>
  <si>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</si>
  <si>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</si>
  <si>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</si>
  <si>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</si>
  <si>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</si>
  <si>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</si>
  <si>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</si>
  <si>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</si>
  <si>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</si>
  <si>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</si>
  <si>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</si>
  <si>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</si>
  <si>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</si>
  <si>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</si>
  <si>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</si>
  <si>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</si>
  <si>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</si>
  <si>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</si>
  <si>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</si>
  <si>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</si>
  <si>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</si>
  <si>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</si>
  <si>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</si>
  <si>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</si>
  <si>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</si>
  <si>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</si>
  <si>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</si>
  <si>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</si>
  <si>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</si>
  <si>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</si>
  <si>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</si>
  <si>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</si>
  <si>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</si>
  <si>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</si>
  <si>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</si>
  <si>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</si>
  <si>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</si>
  <si>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</si>
  <si>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</si>
  <si>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</si>
  <si>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</si>
  <si>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</si>
  <si>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</si>
  <si>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</si>
  <si>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</si>
  <si>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</si>
  <si>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</si>
  <si>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</si>
  <si>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</si>
  <si>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</si>
  <si>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</si>
  <si>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</si>
  <si>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</si>
  <si>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</si>
  <si>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</si>
  <si>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</si>
  <si>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</si>
  <si>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</si>
  <si>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</si>
  <si>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</si>
  <si>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</si>
  <si>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</si>
  <si>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</si>
  <si>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</si>
  <si>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</si>
  <si>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</si>
  <si>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</si>
  <si>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</si>
  <si>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</si>
  <si>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</si>
  <si>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</si>
  <si>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</si>
  <si>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</si>
  <si>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</si>
  <si>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</si>
  <si>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</si>
  <si>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</si>
  <si>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</si>
  <si>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</si>
  <si>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</si>
  <si>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</si>
  <si>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</si>
  <si>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</si>
  <si>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</si>
  <si>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</si>
  <si>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</si>
  <si>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</si>
  <si>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</si>
  <si>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</si>
  <si>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</si>
  <si>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</si>
  <si>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</si>
  <si>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</si>
  <si>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</si>
  <si>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</si>
  <si>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</si>
  <si>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</si>
  <si>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</si>
  <si>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</si>
  <si>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</si>
  <si>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</si>
  <si>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</si>
  <si>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</si>
  <si>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</si>
  <si>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</si>
  <si>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</si>
  <si>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</si>
  <si>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</si>
  <si>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</si>
  <si>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</si>
  <si>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</si>
  <si>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</si>
  <si>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</si>
  <si>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</si>
  <si>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</si>
  <si>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</si>
  <si>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</si>
  <si>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</si>
  <si>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</si>
  <si>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</si>
  <si>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</si>
  <si>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</si>
  <si>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</si>
  <si>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</si>
  <si>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</si>
  <si>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</si>
  <si>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</si>
  <si>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</si>
  <si>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</si>
  <si>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</si>
  <si>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</si>
  <si>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</si>
  <si>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</si>
  <si>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</si>
  <si>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</si>
  <si>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</si>
  <si>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</si>
  <si>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</si>
  <si>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</si>
  <si>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</si>
  <si>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</si>
  <si>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</si>
  <si>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</si>
  <si>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</si>
  <si>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</si>
  <si>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</si>
  <si>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</si>
  <si>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</si>
  <si>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</si>
  <si>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</si>
  <si>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</si>
  <si>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</si>
  <si>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</si>
  <si>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</si>
  <si>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</si>
  <si>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</si>
  <si>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</si>
  <si>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</si>
  <si>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</si>
  <si>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</si>
  <si>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</si>
  <si>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</si>
  <si>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</si>
  <si>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</si>
  <si>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</si>
  <si>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</si>
  <si>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</si>
  <si>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</si>
  <si>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</si>
  <si>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</si>
  <si>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</si>
  <si>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</si>
  <si>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</si>
  <si>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</si>
  <si>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</si>
  <si>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</si>
  <si>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</si>
  <si>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</si>
  <si>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</si>
  <si>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</si>
  <si>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</si>
  <si>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</si>
  <si>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</si>
  <si>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</si>
  <si>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</si>
  <si>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</si>
  <si>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</si>
  <si>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</si>
  <si>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</si>
  <si>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</si>
  <si>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</si>
  <si>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</si>
  <si>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</si>
  <si>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</si>
  <si>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</si>
  <si>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</si>
  <si>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</si>
  <si>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</si>
  <si>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</si>
  <si>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</si>
  <si>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</si>
  <si>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</si>
  <si>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</si>
  <si>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</si>
  <si>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</si>
  <si>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</si>
  <si>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</si>
  <si>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</si>
  <si>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</si>
  <si>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</si>
  <si>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</si>
  <si>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</si>
  <si>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</si>
  <si>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</si>
  <si>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</si>
  <si>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</si>
  <si>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</si>
  <si>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</si>
  <si>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</si>
  <si>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</si>
  <si>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</si>
  <si>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</si>
  <si>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</si>
  <si>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</si>
  <si>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</si>
  <si>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</si>
  <si>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</si>
  <si>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</si>
  <si>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</si>
  <si>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</si>
  <si>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</si>
  <si>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</si>
  <si>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</si>
  <si>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</si>
  <si>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</si>
  <si>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</si>
  <si>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</si>
  <si>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</si>
  <si>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</si>
  <si>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</si>
  <si>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</si>
  <si>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</si>
  <si>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</si>
  <si>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</si>
  <si>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</si>
  <si>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</si>
  <si>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</si>
  <si>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</si>
  <si>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</si>
  <si>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</si>
  <si>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</si>
  <si>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</si>
  <si>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</si>
  <si>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</si>
  <si>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</si>
  <si>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</si>
  <si>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</si>
  <si>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</si>
  <si>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</si>
  <si>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</si>
  <si>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</si>
  <si>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</si>
  <si>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</si>
  <si>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</si>
  <si>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</si>
  <si>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</si>
  <si>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</si>
  <si>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</si>
  <si>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</si>
  <si>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</si>
  <si>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</si>
  <si>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</si>
  <si>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</si>
  <si>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</si>
  <si>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</si>
  <si>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</si>
  <si>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</si>
  <si>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</si>
  <si>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</si>
  <si>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</si>
  <si>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</si>
  <si>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</si>
  <si>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</si>
  <si>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</si>
  <si>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</si>
  <si>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</si>
  <si>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</si>
  <si>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</si>
  <si>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</si>
  <si>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</si>
  <si>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</si>
  <si>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</si>
  <si>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</si>
  <si>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</si>
  <si>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</si>
  <si>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</si>
  <si>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</si>
  <si>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</si>
  <si>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</si>
  <si>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</si>
  <si>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</si>
  <si>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</si>
  <si>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</si>
  <si>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</si>
  <si>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</si>
  <si>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</si>
  <si>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</si>
  <si>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</si>
  <si>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</si>
  <si>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</si>
  <si>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</si>
  <si>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</si>
  <si>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</si>
  <si>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</si>
  <si>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</si>
  <si>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</si>
  <si>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</si>
  <si>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</si>
  <si>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</si>
  <si>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</si>
  <si>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</si>
  <si>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</si>
  <si>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</si>
  <si>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</si>
  <si>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</si>
  <si>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</si>
  <si>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</si>
  <si>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</si>
  <si>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</si>
  <si>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</si>
  <si>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</si>
  <si>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</si>
  <si>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</si>
  <si>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</si>
  <si>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</si>
  <si>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</si>
  <si>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</si>
  <si>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</si>
  <si>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</si>
  <si>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</si>
  <si>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</si>
  <si>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</si>
  <si>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</si>
  <si>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</si>
  <si>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</si>
  <si>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</si>
  <si>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</si>
  <si>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</si>
  <si>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</si>
  <si>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</si>
  <si>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</si>
  <si>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</si>
  <si>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</si>
  <si>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</si>
  <si>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</si>
  <si>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</si>
  <si>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</si>
  <si>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</si>
  <si>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</si>
  <si>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</si>
  <si>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</si>
  <si>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</si>
  <si>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</si>
  <si>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</si>
  <si>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</si>
  <si>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</si>
  <si>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</si>
  <si>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</si>
  <si>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</si>
  <si>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</si>
  <si>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</si>
  <si>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</si>
  <si>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</si>
  <si>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</si>
  <si>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</si>
  <si>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</si>
  <si>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</si>
  <si>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</si>
  <si>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</si>
  <si>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</si>
  <si>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</si>
  <si>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</si>
  <si>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</si>
  <si>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</si>
  <si>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</si>
  <si>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</si>
  <si>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</si>
  <si>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</si>
  <si>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</si>
  <si>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</si>
  <si>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</si>
  <si>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</si>
  <si>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</si>
  <si>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</si>
  <si>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</si>
  <si>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</si>
  <si>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</si>
  <si>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</si>
  <si>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</si>
  <si>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</si>
  <si>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</si>
  <si>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</si>
  <si>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</si>
  <si>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</si>
  <si>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</si>
  <si>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</si>
  <si>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</si>
  <si>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</si>
  <si>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</si>
  <si>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</si>
  <si>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</si>
  <si>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</si>
  <si>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</si>
  <si>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</si>
  <si>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</si>
  <si>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</si>
  <si>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</si>
  <si>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</si>
  <si>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</si>
  <si>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</si>
  <si>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</si>
  <si>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</si>
  <si>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</si>
  <si>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</si>
  <si>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</si>
  <si>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</si>
  <si>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</si>
  <si>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</si>
  <si>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</si>
  <si>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</si>
  <si>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</si>
  <si>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</si>
  <si>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</si>
  <si>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</si>
  <si>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</si>
  <si>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</si>
  <si>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</si>
  <si>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</si>
  <si>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</si>
  <si>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</si>
  <si>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</si>
  <si>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</si>
  <si>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</si>
  <si>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</si>
  <si>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</si>
  <si>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</si>
  <si>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</si>
  <si>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</si>
  <si>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</si>
  <si>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</si>
  <si>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</si>
  <si>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</si>
  <si>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</si>
  <si>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</si>
  <si>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</si>
  <si>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</si>
  <si>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</si>
  <si>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</si>
  <si>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</si>
  <si>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</si>
  <si>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</si>
  <si>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</si>
  <si>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</si>
  <si>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</si>
  <si>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</si>
  <si>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</si>
  <si>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</si>
  <si>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</si>
  <si>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</si>
  <si>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</si>
  <si>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</si>
  <si>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</si>
  <si>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</si>
  <si>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</si>
  <si>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</si>
  <si>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</si>
  <si>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</si>
  <si>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</si>
  <si>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</si>
  <si>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</si>
  <si>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</si>
  <si>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</si>
  <si>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</si>
  <si>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</si>
  <si>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</si>
  <si>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</si>
  <si>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</si>
  <si>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</si>
  <si>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</si>
  <si>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</si>
  <si>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</si>
  <si>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</si>
  <si>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</si>
  <si>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</si>
  <si>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</si>
  <si>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</si>
  <si>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</si>
  <si>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</si>
  <si>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</si>
  <si>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</si>
  <si>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</si>
  <si>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</si>
  <si>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</si>
  <si>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</si>
  <si>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</si>
  <si>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</si>
  <si>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</si>
  <si>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</si>
  <si>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</si>
  <si>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</si>
  <si>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</si>
  <si>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</si>
  <si>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</si>
  <si>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</si>
  <si>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</si>
  <si>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</si>
  <si>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</si>
  <si>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</si>
  <si>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</si>
  <si>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</si>
  <si>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</si>
  <si>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</si>
  <si>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</si>
  <si>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</si>
  <si>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</si>
  <si>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</si>
  <si>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</si>
  <si>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</si>
  <si>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</si>
  <si>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</si>
  <si>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</si>
  <si>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</si>
  <si>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</si>
  <si>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</si>
  <si>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</si>
  <si>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</si>
  <si>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</si>
  <si>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</si>
  <si>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</si>
  <si>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</si>
  <si>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</si>
  <si>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</si>
  <si>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</si>
  <si>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</si>
  <si>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</si>
  <si>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</si>
  <si>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</si>
  <si>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</si>
  <si>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</si>
  <si>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</si>
  <si>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</si>
  <si>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</si>
  <si>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</si>
  <si>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</si>
  <si>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</si>
  <si>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</si>
  <si>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</si>
  <si>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</si>
  <si>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</si>
  <si>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</si>
  <si>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</si>
  <si>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</si>
  <si>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</si>
  <si>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</si>
  <si>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</si>
  <si>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</si>
  <si>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</si>
  <si>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</si>
  <si>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</si>
  <si>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</si>
  <si>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</si>
  <si>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</si>
  <si>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</si>
  <si>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</si>
  <si>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</si>
  <si>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</si>
  <si>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</si>
  <si>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</si>
  <si>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</si>
  <si>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</si>
  <si>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</si>
  <si>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</si>
  <si>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</si>
  <si>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</si>
  <si>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</si>
  <si>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</si>
  <si>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</si>
  <si>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</si>
  <si>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</si>
  <si>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</si>
  <si>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</si>
  <si>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</si>
  <si>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</si>
  <si>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</si>
  <si>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</si>
  <si>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</si>
  <si>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</si>
  <si>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</si>
  <si>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</si>
  <si>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</si>
  <si>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</si>
  <si>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</si>
  <si>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</si>
  <si>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</si>
  <si>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</si>
  <si>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</si>
  <si>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</si>
  <si>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</si>
  <si>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</si>
  <si>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</si>
  <si>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</si>
  <si>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</si>
  <si>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</si>
  <si>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</si>
  <si>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</si>
  <si>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</si>
  <si>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</si>
  <si>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</si>
  <si>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</si>
  <si>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</si>
  <si>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</si>
  <si>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</si>
  <si>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</si>
  <si>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</si>
  <si>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</si>
  <si>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</si>
  <si>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</si>
  <si>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</si>
  <si>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</si>
  <si>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</si>
  <si>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</si>
  <si>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</si>
  <si>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</si>
  <si>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</si>
  <si>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</si>
  <si>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</si>
  <si>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</si>
  <si>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</si>
  <si>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</si>
  <si>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</si>
  <si>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</si>
  <si>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</si>
  <si>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</si>
  <si>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</si>
  <si>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</si>
  <si>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</si>
  <si>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</si>
  <si>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</si>
  <si>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</si>
  <si>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</si>
  <si>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</si>
  <si>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</si>
  <si>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</si>
  <si>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</si>
  <si>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</si>
  <si>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</si>
  <si>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</si>
  <si>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</si>
  <si>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</si>
  <si>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</si>
  <si>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</si>
  <si>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</si>
  <si>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</si>
  <si>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</si>
  <si>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</si>
  <si>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</si>
  <si>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</si>
  <si>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</si>
  <si>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</si>
  <si>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</si>
  <si>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</si>
  <si>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</si>
  <si>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</si>
  <si>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</si>
  <si>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</si>
  <si>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</si>
  <si>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</si>
  <si>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</si>
  <si>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</si>
  <si>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</si>
  <si>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</si>
  <si>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</si>
  <si>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</si>
  <si>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</si>
  <si>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</si>
  <si>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</si>
  <si>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</si>
  <si>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</si>
  <si>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</si>
  <si>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</si>
  <si>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</si>
  <si>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</si>
  <si>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</si>
  <si>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</si>
  <si>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</si>
  <si>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</si>
  <si>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</si>
  <si>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</si>
  <si>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</si>
  <si>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</si>
  <si>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</si>
  <si>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</si>
  <si>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</si>
  <si>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</si>
  <si>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</si>
  <si>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</si>
  <si>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</si>
  <si>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</si>
  <si>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</si>
  <si>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</si>
  <si>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</si>
  <si>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</si>
  <si>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</si>
  <si>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</si>
  <si>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</si>
  <si>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</si>
  <si>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</si>
  <si>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</si>
  <si>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</si>
  <si>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</si>
  <si>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</si>
  <si>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</si>
  <si>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</si>
  <si>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</si>
  <si>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</si>
  <si>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</si>
  <si>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</si>
  <si>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</si>
  <si>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</si>
  <si>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</si>
  <si>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</si>
  <si>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</si>
  <si>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</si>
  <si>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</si>
  <si>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</si>
  <si>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</si>
  <si>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</si>
  <si>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</si>
  <si>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</si>
  <si>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</si>
  <si>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</si>
  <si>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</si>
  <si>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</si>
  <si>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</si>
  <si>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</si>
  <si>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</si>
  <si>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</si>
  <si>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</si>
  <si>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</si>
  <si>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</si>
  <si>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</si>
  <si>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</si>
  <si>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</si>
  <si>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</si>
  <si>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</si>
  <si>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</si>
  <si>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</si>
  <si>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</si>
  <si>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</si>
  <si>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</si>
  <si>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</si>
  <si>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</si>
  <si>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</si>
  <si>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</si>
  <si>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</si>
  <si>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</si>
  <si>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</si>
  <si>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</si>
  <si>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</si>
  <si>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</si>
  <si>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</si>
  <si>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</si>
  <si>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</si>
  <si>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</si>
  <si>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</si>
  <si>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</si>
  <si>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</si>
  <si>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</si>
  <si>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</si>
  <si>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</si>
  <si>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</si>
  <si>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</si>
  <si>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</si>
  <si>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</si>
  <si>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</si>
  <si>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</si>
  <si>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</si>
  <si>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</si>
  <si>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</si>
  <si>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</si>
  <si>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</si>
  <si>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</si>
  <si>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</si>
  <si>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</si>
  <si>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</si>
  <si>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</si>
  <si>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</si>
  <si>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</si>
  <si>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</si>
  <si>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</si>
  <si>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</si>
  <si>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</si>
  <si>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</si>
  <si>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</si>
  <si>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</si>
  <si>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</si>
  <si>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</si>
  <si>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</si>
  <si>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</si>
  <si>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</si>
  <si>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</si>
  <si>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</si>
  <si>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</si>
  <si>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</si>
  <si>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</si>
  <si>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</si>
  <si>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</si>
  <si>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</si>
  <si>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</si>
  <si>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</si>
  <si>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</si>
  <si>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</si>
  <si>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</si>
  <si>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</si>
  <si>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</si>
  <si>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</si>
  <si>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</si>
  <si>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</si>
  <si>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</si>
  <si>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</si>
  <si>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</si>
  <si>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</si>
  <si>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</si>
  <si>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</si>
  <si>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</si>
  <si>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</si>
  <si>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</si>
  <si>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</si>
  <si>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</si>
  <si>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</si>
  <si>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</si>
  <si>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</si>
  <si>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</si>
  <si>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</si>
  <si>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</si>
  <si>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</si>
  <si>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</si>
  <si>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</si>
  <si>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</si>
  <si>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</si>
  <si>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</si>
  <si>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</si>
  <si>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</si>
  <si>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</si>
  <si>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</si>
  <si>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</si>
  <si>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</si>
  <si>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</si>
  <si>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</si>
  <si>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</si>
  <si>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</si>
  <si>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</si>
  <si>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</si>
  <si>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</si>
  <si>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</si>
  <si>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</si>
  <si>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</si>
  <si>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</si>
  <si>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</si>
  <si>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</si>
  <si>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</si>
  <si>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</si>
  <si>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</si>
  <si>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</si>
  <si>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</si>
  <si>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</si>
  <si>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</si>
  <si>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</si>
  <si>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</si>
  <si>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</si>
  <si>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</si>
  <si>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</si>
  <si>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</si>
  <si>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</si>
  <si>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</si>
  <si>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</si>
  <si>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</si>
  <si>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</si>
  <si>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</si>
  <si>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</si>
  <si>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</si>
  <si>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</si>
  <si>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</si>
  <si>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</si>
  <si>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</si>
  <si>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</si>
  <si>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</si>
  <si>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</si>
  <si>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</si>
  <si>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</si>
  <si>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</si>
  <si>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</si>
  <si>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</si>
  <si>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</si>
  <si>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</si>
  <si>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</si>
  <si>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</si>
  <si>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</si>
  <si>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</si>
  <si>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</si>
  <si>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</si>
  <si>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</si>
  <si>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</si>
  <si>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</si>
  <si>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</si>
  <si>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</si>
  <si>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</si>
  <si>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</si>
  <si>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</si>
  <si>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</si>
  <si>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</si>
  <si>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</si>
  <si>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</si>
  <si>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</si>
  <si>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</si>
  <si>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</si>
  <si>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</si>
  <si>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</si>
  <si>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</si>
  <si>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</si>
  <si>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</si>
  <si>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</si>
  <si>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</si>
  <si>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</si>
  <si>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</si>
  <si>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</si>
  <si>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</si>
  <si>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</si>
  <si>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</si>
  <si>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</si>
  <si>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</si>
  <si>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</si>
  <si>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</si>
  <si>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</si>
  <si>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</si>
  <si>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</si>
  <si>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</si>
  <si>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</si>
  <si>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</si>
  <si>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</si>
  <si>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</si>
  <si>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</si>
  <si>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</si>
  <si>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</si>
  <si>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</si>
  <si>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</si>
  <si>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</si>
  <si>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</si>
  <si>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</si>
  <si>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</si>
  <si>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</si>
  <si>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</si>
  <si>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</si>
  <si>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</si>
  <si>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</si>
  <si>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</si>
  <si>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</si>
  <si>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</si>
  <si>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</si>
  <si>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</si>
  <si>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</si>
  <si>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</si>
  <si>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</si>
  <si>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</si>
  <si>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</si>
  <si>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</si>
  <si>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</si>
  <si>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</si>
  <si>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</si>
  <si>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</si>
  <si>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</si>
  <si>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</si>
  <si>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</si>
  <si>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</si>
  <si>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</si>
  <si>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</si>
  <si>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</si>
  <si>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</si>
  <si>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</si>
  <si>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</si>
  <si>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</si>
  <si>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</si>
  <si>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</si>
  <si>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</si>
  <si>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</si>
  <si>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</si>
  <si>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</si>
  <si>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</si>
  <si>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</si>
  <si>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</si>
  <si>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</si>
  <si>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</si>
  <si>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</si>
  <si>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</si>
  <si>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</si>
  <si>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</si>
  <si>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</si>
  <si>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</si>
  <si>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</si>
  <si>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</si>
  <si>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</si>
  <si>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</si>
  <si>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</si>
  <si>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</si>
  <si>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</si>
  <si>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</si>
  <si>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</si>
  <si>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</si>
  <si>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</si>
  <si>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</si>
  <si>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</si>
  <si>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</si>
  <si>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</si>
  <si>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</si>
  <si>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</si>
  <si>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</si>
  <si>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</si>
  <si>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</si>
  <si>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</si>
  <si>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</si>
  <si>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</si>
  <si>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</si>
  <si>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</si>
  <si>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</si>
  <si>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</si>
  <si>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</si>
  <si>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</si>
  <si>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</si>
  <si>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</si>
  <si>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</si>
  <si>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</si>
  <si>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</si>
  <si>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</si>
  <si>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</si>
  <si>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</si>
  <si>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</si>
  <si>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</si>
  <si>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</si>
  <si>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</si>
  <si>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</si>
  <si>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</si>
  <si>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</si>
  <si>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</si>
  <si>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</si>
  <si>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</si>
  <si>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</si>
  <si>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</si>
  <si>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</si>
  <si>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</si>
  <si>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</si>
  <si>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</si>
  <si>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</si>
  <si>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</si>
  <si>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</si>
  <si>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</si>
  <si>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</si>
  <si>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</si>
  <si>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</si>
  <si>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</si>
  <si>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</si>
  <si>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</si>
  <si>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</si>
  <si>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</si>
  <si>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</si>
  <si>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</si>
  <si>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</si>
  <si>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</si>
  <si>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</si>
  <si>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</si>
  <si>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</si>
  <si>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</si>
  <si>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</si>
  <si>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</si>
  <si>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</si>
  <si>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</si>
  <si>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</si>
  <si>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</si>
  <si>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</si>
  <si>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</si>
  <si>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</si>
  <si>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</si>
  <si>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</si>
  <si>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</si>
  <si>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</si>
  <si>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</si>
  <si>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</si>
  <si>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</si>
  <si>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</si>
  <si>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</si>
  <si>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</si>
  <si>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</si>
  <si>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</si>
  <si>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</si>
  <si>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</si>
  <si>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</si>
  <si>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</si>
  <si>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</si>
  <si>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</si>
  <si>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</si>
  <si>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</si>
  <si>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</si>
  <si>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</si>
  <si>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</si>
  <si>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</si>
  <si>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</si>
  <si>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</si>
  <si>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</si>
  <si>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</si>
  <si>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</si>
  <si>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</si>
  <si>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</si>
  <si>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</si>
  <si>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</si>
  <si>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</si>
  <si>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</si>
  <si>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</si>
  <si>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</si>
  <si>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</si>
  <si>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</si>
  <si>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</si>
  <si>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</si>
  <si>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</si>
  <si>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</si>
  <si>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</si>
  <si>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</si>
  <si>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</si>
  <si>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</si>
  <si>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</si>
  <si>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</si>
  <si>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</si>
  <si>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</si>
  <si>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</si>
  <si>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</si>
  <si>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</si>
  <si>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</si>
  <si>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</si>
  <si>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</si>
  <si>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</si>
  <si>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</si>
  <si>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</si>
  <si>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</si>
  <si>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</si>
  <si>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</si>
  <si>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</si>
  <si>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</si>
  <si>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</si>
  <si>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</si>
  <si>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</si>
  <si>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</si>
  <si>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</si>
  <si>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</si>
  <si>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</si>
  <si>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</si>
  <si>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</si>
  <si>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</si>
  <si>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</si>
  <si>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</si>
  <si>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</si>
  <si>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</si>
  <si>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</si>
  <si>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</si>
  <si>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</si>
  <si>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</si>
  <si>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</si>
  <si>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</si>
  <si>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</si>
  <si>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</si>
  <si>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</si>
  <si>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</si>
  <si>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</si>
  <si>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</si>
  <si>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</si>
  <si>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</si>
  <si>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</si>
  <si>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</si>
  <si>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</si>
  <si>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</si>
  <si>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</si>
  <si>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</si>
  <si>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</si>
  <si>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</si>
  <si>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</si>
  <si>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</si>
  <si>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</si>
  <si>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</si>
  <si>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</si>
  <si>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</si>
  <si>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</si>
  <si>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</si>
  <si>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</si>
  <si>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</si>
  <si>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</si>
  <si>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</si>
  <si>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</si>
  <si>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</si>
  <si>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</si>
  <si>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</si>
  <si>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</si>
  <si>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</si>
  <si>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</si>
  <si>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</si>
  <si>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</si>
  <si>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</si>
  <si>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</si>
  <si>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</si>
  <si>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</si>
  <si>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</si>
  <si>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</si>
  <si>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</si>
  <si>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</si>
  <si>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</si>
  <si>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</si>
  <si>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</si>
  <si>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</si>
  <si>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</si>
  <si>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</si>
  <si>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</si>
  <si>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</si>
  <si>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</si>
  <si>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</si>
  <si>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</si>
  <si>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</si>
  <si>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</si>
  <si>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</si>
  <si>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</si>
  <si>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</si>
  <si>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</si>
  <si>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</si>
  <si>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</si>
  <si>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</si>
  <si>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</si>
  <si>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</si>
  <si>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</si>
  <si>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</si>
  <si>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</si>
  <si>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</si>
  <si>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</si>
  <si>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</si>
  <si>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</si>
  <si>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</si>
  <si>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</si>
  <si>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</si>
  <si>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</si>
  <si>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</si>
  <si>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</si>
  <si>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</si>
  <si>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</si>
  <si>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</si>
  <si>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</si>
  <si>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</si>
  <si>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</si>
  <si>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</si>
  <si>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</si>
  <si>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</si>
  <si>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</si>
  <si>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</si>
  <si>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</si>
  <si>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</si>
  <si>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</si>
  <si>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</si>
  <si>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</si>
  <si>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</si>
  <si>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</si>
  <si>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</si>
  <si>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</si>
  <si>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</si>
  <si>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</si>
  <si>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</si>
  <si>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</si>
  <si>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</si>
  <si>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</si>
  <si>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</si>
  <si>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</si>
  <si>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</si>
  <si>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</si>
  <si>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</si>
  <si>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</si>
  <si>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</si>
  <si>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</si>
  <si>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</si>
  <si>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</si>
  <si>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</si>
  <si>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</si>
  <si>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</si>
  <si>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</si>
  <si>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</si>
  <si>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</si>
  <si>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</si>
  <si>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</si>
  <si>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</si>
  <si>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</si>
  <si>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</si>
  <si>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</si>
  <si>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</si>
  <si>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</si>
  <si>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</si>
  <si>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</si>
  <si>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</si>
  <si>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</si>
  <si>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</si>
  <si>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</si>
  <si>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</si>
  <si>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</si>
  <si>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</si>
  <si>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</si>
  <si>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</si>
  <si>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</si>
  <si>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</si>
  <si>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</si>
  <si>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</si>
  <si>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</si>
  <si>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</si>
  <si>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</si>
  <si>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</si>
  <si>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</si>
  <si>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</si>
  <si>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</si>
  <si>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</si>
  <si>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</si>
  <si>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</si>
  <si>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</si>
  <si>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</si>
  <si>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</si>
  <si>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</si>
  <si>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</si>
  <si>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</si>
  <si>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</si>
  <si>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</si>
  <si>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</si>
  <si>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</si>
  <si>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</si>
  <si>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</si>
  <si>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</si>
  <si>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</si>
  <si>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</si>
  <si>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</si>
  <si>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</si>
  <si>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</si>
  <si>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</si>
  <si>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</si>
  <si>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</si>
  <si>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</si>
  <si>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</si>
  <si>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</si>
  <si>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</si>
  <si>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</si>
  <si>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</si>
  <si>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</si>
  <si>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</si>
  <si>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</si>
  <si>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</si>
  <si>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</si>
  <si>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</si>
  <si>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</si>
  <si>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</si>
  <si>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</si>
  <si>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</si>
  <si>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</si>
  <si>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</si>
  <si>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</si>
  <si>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</si>
  <si>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</si>
  <si>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</si>
  <si>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</si>
  <si>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</si>
  <si>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</si>
  <si>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</si>
  <si>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</si>
  <si>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</si>
  <si>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</si>
  <si>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</si>
  <si>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</si>
  <si>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</si>
  <si>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</si>
  <si>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</si>
  <si>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</si>
  <si>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</si>
  <si>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</si>
  <si>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</si>
  <si>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</si>
  <si>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</si>
  <si>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</si>
  <si>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</si>
  <si>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</si>
  <si>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</si>
  <si>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</si>
  <si>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</si>
  <si>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</si>
  <si>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</si>
  <si>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</si>
  <si>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</si>
  <si>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</si>
  <si>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</si>
  <si>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</si>
  <si>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</si>
  <si>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</si>
  <si>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</si>
  <si>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</si>
  <si>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</si>
  <si>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</si>
  <si>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</si>
  <si>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</si>
  <si>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</si>
  <si>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</si>
  <si>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</si>
  <si>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</si>
  <si>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</si>
  <si>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</si>
  <si>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</si>
  <si>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</si>
  <si>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</si>
  <si>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</si>
  <si>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</si>
  <si>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</si>
  <si>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</si>
  <si>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</si>
  <si>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</si>
  <si>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</si>
  <si>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</si>
  <si>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</si>
  <si>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</si>
  <si>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</si>
  <si>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</si>
  <si>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</si>
  <si>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</si>
  <si>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</si>
  <si>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</si>
  <si>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</si>
  <si>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</si>
  <si>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</si>
  <si>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</si>
  <si>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</si>
  <si>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</si>
  <si>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</si>
  <si>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</si>
  <si>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</si>
  <si>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</si>
  <si>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</si>
  <si>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</si>
  <si>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</si>
  <si>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</si>
  <si>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</si>
  <si>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</si>
  <si>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</si>
  <si>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</si>
  <si>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</si>
  <si>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</si>
  <si>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</si>
  <si>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</si>
  <si>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</si>
  <si>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</si>
  <si>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</si>
  <si>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</si>
  <si>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</si>
  <si>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</si>
  <si>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</si>
  <si>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</si>
  <si>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</si>
  <si>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</si>
  <si>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</si>
  <si>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</si>
  <si>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</si>
  <si>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</si>
  <si>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</si>
  <si>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</si>
  <si>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</si>
  <si>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</si>
  <si>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</si>
  <si>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</si>
  <si>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</si>
  <si>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</si>
  <si>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</si>
  <si>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</si>
  <si>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</si>
  <si>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</si>
  <si>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</si>
  <si>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</si>
  <si>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</si>
  <si>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</si>
  <si>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</si>
  <si>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</si>
  <si>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</si>
  <si>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</si>
  <si>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</si>
  <si>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</si>
  <si>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</si>
  <si>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</si>
  <si>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</si>
  <si>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</si>
  <si>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</si>
  <si>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</si>
  <si>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</si>
  <si>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</si>
  <si>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</si>
  <si>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</si>
  <si>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</si>
  <si>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</si>
  <si>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</si>
  <si>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</si>
  <si>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</si>
  <si>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</si>
  <si>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</si>
  <si>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</si>
  <si>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</si>
  <si>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</si>
  <si>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</si>
  <si>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</si>
  <si>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</si>
  <si>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</si>
  <si>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</si>
  <si>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</si>
  <si>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</si>
  <si>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</si>
  <si>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</si>
  <si>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</si>
  <si>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</si>
  <si>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</si>
  <si>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</si>
  <si>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</si>
  <si>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</si>
  <si>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</si>
  <si>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</si>
  <si>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</si>
  <si>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</si>
  <si>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</si>
  <si>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</si>
  <si>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</si>
  <si>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</si>
  <si>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</si>
  <si>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</si>
  <si>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</si>
  <si>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</si>
  <si>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</si>
  <si>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</si>
  <si>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</si>
  <si>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</si>
  <si>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</si>
  <si>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</si>
  <si>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</si>
  <si>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</si>
  <si>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</si>
  <si>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</si>
  <si>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</si>
  <si>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</si>
  <si>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</si>
  <si>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</si>
  <si>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</si>
  <si>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</si>
  <si>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</si>
  <si>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</si>
  <si>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</si>
  <si>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</si>
  <si>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</si>
  <si>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</si>
  <si>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</si>
  <si>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</si>
  <si>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</si>
  <si>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</si>
  <si>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</si>
  <si>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</si>
  <si>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</si>
  <si>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</si>
  <si>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</si>
  <si>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</si>
  <si>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</si>
  <si>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</si>
  <si>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</si>
  <si>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</si>
  <si>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</si>
  <si>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</si>
  <si>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</si>
  <si>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</si>
  <si>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</si>
  <si>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</si>
  <si>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</si>
  <si>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</si>
  <si>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</si>
  <si>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</si>
  <si>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</si>
  <si>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</si>
  <si>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</si>
  <si>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</si>
  <si>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</si>
  <si>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</si>
  <si>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</si>
  <si>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</si>
  <si>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</si>
  <si>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</si>
  <si>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</si>
  <si>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</si>
  <si>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</si>
  <si>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</si>
  <si>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</si>
  <si>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</si>
  <si>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</si>
  <si>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</si>
  <si>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</si>
  <si>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</si>
  <si>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</si>
  <si>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</si>
  <si>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</si>
  <si>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</si>
  <si>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</si>
  <si>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</si>
  <si>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</si>
  <si>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</si>
  <si>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</si>
  <si>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</si>
  <si>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</si>
  <si>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</si>
  <si>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</si>
  <si>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</si>
  <si>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</si>
  <si>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</si>
  <si>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</si>
  <si>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</si>
  <si>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</si>
  <si>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</si>
  <si>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</si>
  <si>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</si>
  <si>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</si>
  <si>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</si>
  <si>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</si>
  <si>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</si>
  <si>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</si>
  <si>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</si>
  <si>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</si>
  <si>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</si>
  <si>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</si>
  <si>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</si>
  <si>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</si>
  <si>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</si>
  <si>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</si>
  <si>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</si>
  <si>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</si>
  <si>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</si>
  <si>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</si>
  <si>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</si>
  <si>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</si>
  <si>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</si>
  <si>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</si>
  <si>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</si>
  <si>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</si>
  <si>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</si>
  <si>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</si>
  <si>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</si>
  <si>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</si>
  <si>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</si>
  <si>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</si>
  <si>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</si>
  <si>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</si>
  <si>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</si>
  <si>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</si>
  <si>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</si>
  <si>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</si>
  <si>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</si>
  <si>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</si>
  <si>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</si>
  <si>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</si>
  <si>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</si>
  <si>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</si>
  <si>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</si>
  <si>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</si>
  <si>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</si>
  <si>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</si>
  <si>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</si>
  <si>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</si>
  <si>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</si>
  <si>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</si>
  <si>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</si>
  <si>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</si>
  <si>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</si>
  <si>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</si>
  <si>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</si>
  <si>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</si>
  <si>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</si>
  <si>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</si>
  <si>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</si>
  <si>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</si>
  <si>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</si>
  <si>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</si>
  <si>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</si>
  <si>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</si>
  <si>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</si>
  <si>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</si>
  <si>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</si>
  <si>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</si>
  <si>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</si>
  <si>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</si>
  <si>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</si>
  <si>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</si>
  <si>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</si>
  <si>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</si>
  <si>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</si>
  <si>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</si>
  <si>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</si>
  <si>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</si>
  <si>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</si>
  <si>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</si>
  <si>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</si>
  <si>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</si>
  <si>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</si>
  <si>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</si>
  <si>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</si>
  <si>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</si>
  <si>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</si>
  <si>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</si>
  <si>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</si>
  <si>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</si>
  <si>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</si>
  <si>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</si>
  <si>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</si>
  <si>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</si>
  <si>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</si>
  <si>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</si>
  <si>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</si>
  <si>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</si>
  <si>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</si>
  <si>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</si>
  <si>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</si>
  <si>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</si>
  <si>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</si>
  <si>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</si>
  <si>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</si>
  <si>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</si>
  <si>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</si>
  <si>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</si>
  <si>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</si>
  <si>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</si>
  <si>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</si>
  <si>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</si>
  <si>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</si>
  <si>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</si>
  <si>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</si>
  <si>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</si>
  <si>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</si>
  <si>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</si>
  <si>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</si>
  <si>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</si>
  <si>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</si>
  <si>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</si>
  <si>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</si>
  <si>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</si>
  <si>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</si>
  <si>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</si>
  <si>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</si>
  <si>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</si>
  <si>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</si>
  <si>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</si>
  <si>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</si>
  <si>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</si>
  <si>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</si>
  <si>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</si>
  <si>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</si>
  <si>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</si>
  <si>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</si>
  <si>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</si>
  <si>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</si>
  <si>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</si>
  <si>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</si>
  <si>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</si>
  <si>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</si>
  <si>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</si>
  <si>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</si>
  <si>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</si>
  <si>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</si>
  <si>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</si>
  <si>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</si>
  <si>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</si>
  <si>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</si>
  <si>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</si>
  <si>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</si>
  <si>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</si>
  <si>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</si>
  <si>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</si>
  <si>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</si>
  <si>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</si>
  <si>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</si>
  <si>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</si>
  <si>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</si>
  <si>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</si>
  <si>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</si>
  <si>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</si>
  <si>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</si>
  <si>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</si>
  <si>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</si>
  <si>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</si>
  <si>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</si>
  <si>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</si>
  <si>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</si>
  <si>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</si>
  <si>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</si>
  <si>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</si>
  <si>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</si>
  <si>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</si>
  <si>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</si>
  <si>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</si>
  <si>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</si>
  <si>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</si>
  <si>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</si>
  <si>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</si>
  <si>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</si>
  <si>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</si>
  <si>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</si>
  <si>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</si>
  <si>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</si>
  <si>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</si>
  <si>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</si>
  <si>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</si>
  <si>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</si>
  <si>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</si>
  <si>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</si>
  <si>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</si>
  <si>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</si>
  <si>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</si>
  <si>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</si>
  <si>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</si>
  <si>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</si>
  <si>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</si>
  <si>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</si>
  <si>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</si>
  <si>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</si>
  <si>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</si>
  <si>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</si>
  <si>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</si>
  <si>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</si>
  <si>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</si>
  <si>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</si>
  <si>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</si>
  <si>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</si>
  <si>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</si>
  <si>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</si>
  <si>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</si>
  <si>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</si>
  <si>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</si>
  <si>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</si>
  <si>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</si>
  <si>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</si>
  <si>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</si>
  <si>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</si>
  <si>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</si>
  <si>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</si>
  <si>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</si>
  <si>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</si>
  <si>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</si>
  <si>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</si>
  <si>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</si>
  <si>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</si>
  <si>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</si>
  <si>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</si>
  <si>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</si>
  <si>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</si>
  <si>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</si>
  <si>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</si>
  <si>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</si>
  <si>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</si>
  <si>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</si>
  <si>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</si>
  <si>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</si>
  <si>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</si>
  <si>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</si>
  <si>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</si>
  <si>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</si>
  <si>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</si>
  <si>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</si>
  <si>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</si>
  <si>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</si>
  <si>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</si>
  <si>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</si>
  <si>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</si>
  <si>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</si>
  <si>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</si>
  <si>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</si>
  <si>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</si>
  <si>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</si>
  <si>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</si>
  <si>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</si>
  <si>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</si>
  <si>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</si>
  <si>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</si>
  <si>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</si>
  <si>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</si>
  <si>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</si>
  <si>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</si>
  <si>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</si>
  <si>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</si>
  <si>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</si>
  <si>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</si>
  <si>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</si>
  <si>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</si>
  <si>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</si>
  <si>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</si>
  <si>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</si>
  <si>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</si>
  <si>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</si>
  <si>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</si>
  <si>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</si>
  <si>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</si>
  <si>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</si>
  <si>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</si>
  <si>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</si>
  <si>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</si>
  <si>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</si>
  <si>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</si>
  <si>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</si>
  <si>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</si>
  <si>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</si>
  <si>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</si>
  <si>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</si>
  <si>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</si>
  <si>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</si>
  <si>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</si>
  <si>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</si>
  <si>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</si>
  <si>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</si>
  <si>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</si>
  <si>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</si>
  <si>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</si>
  <si>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</si>
  <si>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</si>
  <si>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</si>
  <si>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</si>
  <si>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</si>
  <si>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</si>
  <si>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</si>
  <si>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</si>
  <si>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</si>
  <si>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</si>
  <si>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</si>
  <si>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</si>
  <si>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</si>
  <si>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</si>
  <si>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</si>
  <si>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</si>
  <si>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</si>
  <si>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</si>
  <si>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</si>
  <si>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</si>
  <si>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</si>
  <si>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</si>
  <si>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</si>
  <si>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</si>
  <si>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</si>
  <si>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</si>
  <si>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</si>
  <si>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</si>
  <si>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</si>
  <si>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</si>
  <si>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</si>
  <si>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</si>
  <si>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</si>
  <si>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</si>
  <si>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</si>
  <si>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</si>
  <si>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</si>
  <si>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</si>
  <si>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</si>
  <si>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</si>
  <si>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</si>
  <si>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</si>
  <si>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</si>
  <si>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</si>
  <si>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</si>
  <si>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</si>
  <si>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</si>
  <si>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</si>
  <si>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</si>
  <si>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</si>
  <si>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</si>
  <si>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</si>
  <si>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</si>
  <si>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</si>
  <si>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</si>
  <si>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</si>
  <si>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</si>
  <si>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</si>
  <si>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</si>
  <si>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</si>
  <si>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</si>
  <si>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</si>
  <si>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</si>
  <si>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</si>
  <si>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</si>
  <si>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</si>
  <si>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</si>
  <si>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</si>
  <si>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</si>
  <si>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</si>
  <si>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</si>
  <si>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</si>
  <si>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</si>
  <si>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</si>
  <si>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</si>
  <si>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</si>
  <si>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</si>
  <si>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</si>
  <si>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</si>
  <si>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</si>
  <si>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</si>
  <si>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</si>
  <si>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</si>
  <si>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</si>
  <si>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</si>
  <si>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</si>
  <si>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</si>
  <si>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</si>
  <si>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</si>
  <si>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</si>
  <si>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</si>
  <si>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</si>
  <si>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</si>
  <si>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</si>
  <si>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</si>
  <si>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</si>
  <si>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</si>
  <si>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</si>
  <si>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</si>
  <si>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</si>
  <si>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</si>
  <si>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</si>
  <si>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</si>
  <si>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</si>
  <si>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</si>
  <si>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</si>
  <si>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</si>
  <si>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</si>
  <si>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</si>
  <si>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</si>
  <si>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</si>
  <si>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</si>
  <si>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</si>
  <si>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</si>
  <si>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</si>
  <si>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</si>
  <si>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</si>
  <si>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</si>
  <si>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</si>
  <si>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</si>
  <si>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</si>
  <si>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</si>
  <si>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</si>
  <si>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</si>
  <si>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</si>
  <si>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</si>
  <si>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</si>
  <si>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</si>
  <si>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</si>
  <si>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</si>
  <si>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</si>
  <si>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</si>
  <si>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</si>
  <si>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</si>
  <si>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</si>
  <si>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</si>
  <si>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</si>
  <si>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</si>
  <si>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</si>
  <si>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</si>
  <si>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</si>
  <si>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</si>
  <si>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</si>
  <si>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</si>
  <si>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</si>
  <si>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</si>
  <si>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</si>
  <si>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</si>
  <si>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</si>
  <si>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</si>
  <si>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</si>
  <si>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</si>
  <si>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</si>
  <si>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</si>
  <si>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</si>
  <si>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</si>
  <si>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</si>
  <si>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</si>
  <si>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</si>
  <si>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</si>
  <si>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</si>
  <si>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</si>
  <si>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</si>
  <si>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</si>
  <si>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</si>
  <si>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</si>
  <si>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</si>
  <si>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</si>
  <si>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</si>
  <si>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</si>
  <si>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</si>
  <si>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</si>
  <si>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</si>
  <si>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</si>
  <si>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</si>
  <si>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</si>
  <si>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</si>
  <si>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</si>
  <si>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</si>
  <si>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</si>
  <si>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</si>
  <si>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</si>
  <si>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</si>
  <si>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</si>
  <si>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</si>
  <si>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</si>
  <si>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</si>
  <si>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</si>
  <si>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</si>
  <si>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</si>
  <si>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</si>
  <si>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</si>
  <si>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</si>
  <si>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</si>
  <si>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</si>
  <si>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</si>
  <si>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</si>
  <si>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</si>
  <si>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</si>
  <si>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</si>
  <si>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</si>
  <si>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</si>
  <si>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</si>
  <si>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</si>
  <si>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</si>
  <si>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</si>
  <si>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</si>
  <si>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</si>
  <si>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</si>
  <si>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</si>
  <si>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</si>
  <si>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</si>
  <si>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</si>
  <si>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</si>
  <si>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</si>
  <si>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</si>
  <si>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</si>
  <si>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</si>
  <si>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</si>
  <si>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</si>
  <si>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</si>
  <si>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</si>
  <si>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</si>
  <si>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</si>
  <si>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</si>
  <si>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</si>
  <si>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</si>
  <si>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</si>
  <si>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</si>
  <si>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</si>
  <si>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</si>
  <si>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</si>
  <si>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</si>
  <si>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</si>
  <si>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</si>
  <si>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</si>
  <si>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</si>
  <si>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</si>
  <si>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</si>
  <si>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</si>
  <si>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</si>
  <si>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</si>
  <si>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</si>
  <si>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</si>
  <si>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</si>
  <si>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</si>
  <si>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</si>
  <si>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</si>
  <si>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</si>
  <si>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</si>
  <si>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</si>
  <si>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</si>
  <si>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</si>
  <si>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</si>
  <si>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</si>
  <si>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</si>
  <si>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</si>
  <si>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</si>
  <si>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</si>
  <si>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</si>
  <si>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</si>
  <si>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</si>
  <si>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</si>
  <si>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</si>
  <si>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</si>
  <si>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</si>
  <si>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</si>
  <si>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</si>
  <si>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</si>
  <si>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</si>
  <si>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</si>
  <si>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</si>
  <si>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</si>
  <si>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</si>
  <si>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</si>
  <si>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</si>
  <si>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</si>
  <si>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</si>
  <si>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</si>
  <si>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</si>
  <si>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</si>
  <si>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</si>
  <si>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</si>
  <si>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</si>
  <si>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</si>
  <si>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</si>
  <si>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</si>
  <si>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</si>
  <si>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</si>
  <si>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</si>
  <si>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</si>
  <si>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</si>
  <si>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</si>
  <si>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</si>
  <si>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</si>
  <si>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</si>
  <si>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</si>
  <si>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</si>
  <si>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</si>
  <si>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</si>
  <si>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</si>
  <si>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</si>
  <si>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</si>
  <si>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</si>
  <si>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</si>
  <si>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</si>
  <si>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</si>
  <si>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</si>
  <si>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</si>
  <si>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</si>
  <si>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</si>
  <si>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</si>
  <si>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</si>
  <si>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</si>
  <si>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</si>
  <si>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</si>
  <si>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</si>
  <si>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</si>
  <si>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</si>
  <si>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</si>
  <si>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</si>
  <si>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</si>
  <si>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</si>
  <si>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</si>
  <si>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</si>
  <si>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</si>
  <si>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</si>
  <si>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</si>
  <si>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</si>
  <si>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</si>
  <si>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</si>
  <si>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</si>
  <si>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</si>
  <si>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</si>
  <si>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</si>
  <si>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</si>
  <si>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</si>
  <si>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</si>
  <si>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</si>
  <si>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</si>
  <si>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</si>
  <si>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</si>
  <si>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</si>
  <si>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</si>
  <si>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</si>
  <si>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</si>
  <si>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</si>
  <si>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</si>
  <si>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</si>
  <si>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</si>
  <si>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</si>
  <si>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</si>
  <si>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</si>
  <si>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</si>
  <si>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</si>
  <si>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</si>
  <si>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</si>
  <si>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</si>
  <si>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</si>
  <si>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</si>
  <si>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</si>
  <si>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</si>
  <si>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</si>
  <si>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</si>
  <si>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</si>
  <si>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</si>
  <si>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</si>
  <si>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</si>
  <si>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</si>
  <si>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</si>
  <si>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</si>
  <si>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</si>
  <si>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</si>
  <si>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</si>
  <si>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</si>
  <si>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</si>
  <si>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</si>
  <si>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</si>
  <si>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</si>
  <si>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</si>
  <si>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</si>
  <si>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</si>
  <si>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</si>
  <si>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</si>
  <si>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</si>
  <si>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</si>
  <si>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</si>
  <si>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</si>
  <si>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</si>
  <si>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</si>
  <si>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</si>
  <si>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</si>
  <si>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</si>
  <si>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</si>
  <si>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</si>
  <si>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</si>
  <si>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</si>
  <si>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</si>
  <si>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</si>
  <si>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</si>
  <si>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</si>
  <si>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</si>
  <si>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</si>
  <si>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</si>
  <si>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</si>
  <si>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</si>
  <si>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</si>
  <si>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</si>
  <si>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</si>
  <si>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</si>
  <si>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</si>
  <si>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</si>
  <si>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</si>
  <si>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</si>
  <si>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</si>
  <si>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</si>
  <si>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</si>
  <si>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</si>
  <si>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</si>
  <si>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</si>
  <si>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</si>
  <si>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</si>
  <si>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</si>
  <si>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</si>
  <si>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</si>
  <si>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</si>
  <si>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</si>
  <si>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</si>
  <si>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</si>
  <si>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</si>
  <si>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</si>
  <si>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</si>
  <si>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</si>
  <si>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</si>
  <si>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</si>
  <si>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</si>
  <si>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</si>
  <si>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</si>
  <si>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</si>
  <si>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</si>
  <si>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</si>
  <si>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</si>
  <si>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</si>
  <si>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</si>
  <si>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</si>
  <si>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</si>
  <si>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</si>
  <si>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</si>
  <si>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</si>
  <si>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</si>
  <si>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</si>
  <si>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</si>
  <si>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</si>
  <si>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</si>
  <si>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</si>
  <si>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</si>
  <si>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</si>
  <si>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</si>
  <si>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</si>
  <si>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</si>
  <si>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</si>
  <si>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</si>
  <si>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</si>
  <si>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</si>
  <si>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</si>
  <si>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</si>
  <si>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</si>
  <si>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</si>
  <si>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</si>
  <si>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</si>
  <si>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</si>
  <si>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</si>
  <si>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</si>
  <si>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</si>
  <si>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</si>
  <si>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</si>
  <si>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</si>
  <si>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</si>
  <si>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</si>
  <si>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</si>
  <si>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</si>
  <si>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</si>
  <si>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</si>
  <si>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</si>
  <si>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</si>
  <si>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</si>
  <si>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</si>
  <si>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</si>
  <si>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</si>
  <si>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</si>
  <si>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</si>
  <si>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</si>
  <si>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</si>
  <si>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</si>
  <si>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</si>
  <si>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</si>
  <si>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</si>
  <si>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</si>
  <si>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</si>
  <si>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</si>
  <si>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</si>
  <si>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</si>
  <si>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</si>
  <si>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</si>
  <si>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</si>
  <si>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</si>
  <si>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</si>
  <si>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</si>
  <si>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</si>
  <si>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</si>
  <si>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</si>
  <si>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</si>
  <si>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</si>
  <si>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</si>
  <si>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</si>
  <si>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</si>
  <si>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</si>
  <si>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</si>
  <si>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</si>
  <si>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</si>
  <si>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</si>
  <si>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</si>
  <si>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</si>
  <si>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</si>
  <si>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</si>
  <si>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</si>
  <si>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</si>
  <si>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</si>
  <si>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</si>
  <si>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</si>
  <si>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</si>
  <si>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</si>
  <si>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</si>
  <si>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</si>
  <si>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</si>
  <si>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</si>
  <si>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</si>
  <si>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</si>
  <si>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</si>
  <si>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</si>
  <si>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</si>
  <si>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</si>
  <si>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</si>
  <si>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</si>
  <si>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</si>
  <si>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</si>
  <si>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</si>
  <si>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</si>
  <si>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</si>
  <si>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</si>
  <si>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</si>
  <si>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</si>
  <si>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</si>
  <si>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</si>
  <si>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</si>
  <si>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</si>
  <si>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</si>
  <si>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</si>
  <si>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</si>
  <si>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</si>
  <si>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</si>
  <si>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</si>
  <si>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</si>
  <si>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</si>
  <si>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</si>
  <si>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</si>
  <si>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</si>
  <si>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</si>
  <si>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</si>
  <si>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</si>
  <si>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</si>
  <si>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</si>
  <si>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</si>
  <si>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</si>
  <si>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</si>
  <si>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</si>
  <si>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</si>
  <si>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</si>
  <si>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</si>
  <si>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</si>
  <si>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</si>
  <si>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</si>
  <si>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</si>
  <si>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</si>
  <si>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</si>
  <si>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</si>
  <si>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</si>
  <si>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</si>
  <si>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</si>
  <si>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</si>
  <si>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</si>
  <si>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</si>
  <si>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</si>
  <si>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</si>
  <si>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</si>
  <si>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</si>
  <si>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</si>
  <si>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</si>
  <si>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</si>
  <si>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</si>
  <si>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</si>
  <si>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</si>
  <si>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</si>
  <si>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</si>
  <si>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</si>
  <si>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</si>
  <si>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</si>
  <si>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</si>
  <si>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</si>
  <si>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</si>
  <si>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</si>
  <si>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</si>
  <si>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</si>
  <si>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</si>
  <si>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</si>
  <si>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</si>
  <si>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</si>
  <si>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</si>
  <si>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</si>
  <si>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</si>
  <si>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</si>
  <si>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</si>
  <si>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</si>
  <si>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</si>
  <si>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</si>
  <si>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</si>
  <si>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</si>
  <si>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</si>
  <si>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</si>
  <si>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</si>
  <si>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</si>
  <si>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</si>
  <si>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</si>
  <si>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</si>
  <si>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</si>
  <si>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</si>
  <si>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</si>
  <si>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</si>
  <si>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</si>
  <si>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</si>
  <si>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</si>
  <si>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</si>
  <si>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</si>
  <si>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</si>
  <si>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</si>
  <si>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</si>
  <si>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</si>
  <si>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</si>
  <si>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</si>
  <si>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</si>
  <si>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</si>
  <si>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</si>
  <si>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</si>
  <si>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</si>
  <si>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</si>
  <si>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</si>
  <si>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</si>
  <si>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</si>
  <si>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</si>
  <si>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</si>
  <si>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</si>
  <si>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</si>
  <si>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</si>
  <si>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</si>
  <si>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</si>
  <si>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</si>
  <si>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</si>
  <si>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</si>
  <si>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</si>
  <si>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</si>
  <si>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</si>
  <si>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</si>
  <si>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</si>
  <si>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</si>
  <si>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</si>
  <si>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</si>
  <si>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</si>
  <si>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</si>
  <si>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</si>
  <si>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</si>
  <si>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</si>
  <si>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</si>
  <si>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</si>
  <si>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</si>
  <si>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</si>
  <si>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</si>
  <si>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</si>
  <si>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</si>
  <si>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</si>
  <si>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</si>
  <si>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</si>
  <si>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</si>
  <si>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</si>
  <si>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</si>
  <si>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</si>
  <si>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</si>
  <si>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</si>
  <si>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</si>
  <si>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</si>
  <si>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</si>
  <si>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</si>
  <si>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</si>
  <si>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</si>
  <si>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</si>
  <si>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</si>
  <si>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</si>
  <si>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</si>
  <si>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</si>
  <si>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</si>
  <si>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</si>
  <si>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</si>
  <si>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</si>
  <si>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</si>
  <si>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</si>
  <si>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</si>
  <si>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</si>
  <si>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</si>
  <si>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</si>
  <si>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</si>
  <si>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</si>
  <si>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</si>
  <si>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</si>
  <si>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</si>
  <si>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</si>
  <si>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</si>
  <si>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</si>
  <si>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</si>
  <si>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</si>
  <si>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</si>
  <si>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</si>
  <si>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</si>
  <si>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</si>
  <si>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</si>
  <si>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</si>
  <si>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</si>
  <si>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</si>
  <si>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</si>
  <si>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</si>
  <si>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</si>
  <si>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</si>
  <si>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</si>
  <si>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</si>
  <si>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</si>
  <si>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</si>
  <si>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</si>
  <si>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</si>
  <si>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</si>
  <si>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</si>
  <si>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</si>
  <si>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</si>
  <si>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</si>
  <si>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</si>
  <si>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</si>
  <si>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</si>
  <si>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</si>
  <si>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</si>
  <si>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</si>
  <si>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</si>
  <si>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</si>
  <si>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</si>
  <si>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</si>
  <si>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</si>
  <si>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</si>
  <si>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</si>
  <si>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</si>
  <si>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</si>
  <si>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</si>
  <si>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</si>
  <si>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</si>
  <si>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</si>
  <si>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</si>
  <si>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</si>
  <si>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</si>
  <si>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</si>
  <si>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</si>
  <si>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</si>
  <si>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</si>
  <si>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</si>
  <si>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</si>
  <si>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</si>
  <si>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</si>
  <si>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</si>
  <si>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</si>
  <si>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</si>
  <si>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</si>
  <si>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</si>
  <si>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</si>
  <si>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</si>
  <si>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</si>
  <si>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</si>
  <si>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</si>
  <si>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</si>
  <si>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</si>
  <si>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</si>
  <si>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</si>
  <si>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</si>
  <si>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</si>
  <si>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</si>
  <si>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</si>
  <si>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</si>
  <si>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</si>
  <si>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</si>
  <si>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</si>
  <si>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</si>
  <si>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</si>
  <si>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</si>
  <si>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</si>
  <si>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</si>
  <si>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</si>
  <si>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</si>
  <si>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</si>
  <si>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</si>
  <si>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</si>
  <si>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</si>
  <si>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</si>
  <si>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</si>
  <si>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</si>
  <si>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</si>
  <si>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</si>
  <si>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</si>
  <si>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</si>
  <si>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</si>
  <si>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</si>
  <si>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</si>
  <si>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</si>
  <si>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</si>
  <si>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</si>
  <si>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</si>
  <si>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</si>
  <si>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</si>
  <si>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</si>
  <si>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</si>
  <si>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</si>
  <si>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</si>
  <si>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</si>
  <si>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</si>
  <si>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</si>
  <si>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</si>
  <si>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</si>
  <si>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</si>
  <si>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</si>
  <si>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</si>
  <si>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</si>
  <si>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</si>
  <si>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</si>
  <si>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</si>
  <si>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</si>
  <si>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</si>
  <si>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</si>
  <si>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</si>
  <si>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</si>
  <si>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</si>
  <si>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</si>
  <si>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</si>
  <si>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</si>
  <si>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</si>
  <si>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</si>
  <si>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</si>
  <si>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</si>
  <si>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</si>
  <si>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</si>
  <si>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</si>
  <si>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</si>
  <si>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</si>
  <si>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</si>
  <si>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</si>
  <si>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</si>
  <si>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</si>
  <si>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</si>
  <si>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</si>
  <si>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</si>
  <si>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</si>
  <si>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</si>
  <si>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</si>
  <si>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</si>
  <si>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</si>
  <si>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</si>
  <si>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</si>
  <si>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</si>
  <si>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</si>
  <si>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</si>
  <si>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</si>
  <si>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</si>
  <si>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</si>
  <si>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</si>
  <si>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</si>
  <si>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</si>
  <si>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</si>
  <si>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</si>
  <si>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</si>
  <si>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</si>
  <si>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</si>
  <si>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</si>
  <si>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</si>
  <si>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</si>
  <si>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</si>
  <si>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</si>
  <si>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</si>
  <si>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</si>
  <si>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</si>
  <si>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</si>
  <si>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</si>
  <si>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</si>
  <si>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</si>
  <si>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</si>
  <si>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</si>
  <si>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</si>
  <si>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</si>
  <si>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</si>
  <si>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</si>
  <si>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</si>
  <si>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</si>
  <si>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</si>
  <si>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</si>
  <si>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</si>
  <si>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</si>
  <si>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</si>
  <si>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</si>
  <si>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</si>
  <si>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</si>
  <si>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</si>
  <si>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</si>
  <si>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</si>
  <si>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</si>
  <si>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</si>
  <si>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</si>
  <si>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</si>
  <si>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</si>
  <si>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</si>
  <si>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</si>
  <si>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</si>
  <si>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</si>
  <si>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</si>
  <si>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</si>
  <si>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</si>
  <si>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</si>
  <si>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</si>
  <si>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</si>
  <si>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</si>
  <si>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</si>
  <si>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</si>
  <si>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</si>
  <si>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</si>
  <si>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</si>
  <si>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</si>
  <si>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</si>
  <si>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</si>
  <si>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</si>
  <si>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</si>
  <si>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</si>
  <si>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</si>
  <si>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</si>
  <si>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</si>
  <si>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</si>
  <si>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</si>
  <si>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</si>
  <si>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</si>
  <si>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</si>
  <si>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</si>
  <si>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</si>
  <si>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</si>
  <si>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</si>
  <si>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</si>
  <si>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</si>
  <si>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</si>
  <si>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</si>
  <si>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</si>
  <si>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</si>
  <si>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</si>
  <si>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</si>
  <si>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</si>
  <si>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</si>
  <si>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</si>
  <si>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</si>
  <si>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</si>
  <si>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</si>
  <si>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</si>
  <si>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</si>
  <si>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</si>
  <si>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</si>
  <si>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</si>
  <si>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</si>
  <si>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</si>
  <si>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</si>
  <si>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</si>
  <si>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</si>
  <si>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</si>
  <si>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</si>
  <si>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</si>
  <si>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</si>
  <si>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</si>
  <si>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</si>
  <si>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</si>
  <si>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</si>
  <si>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</si>
  <si>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</si>
  <si>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</si>
  <si>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</si>
  <si>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</si>
  <si>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</si>
  <si>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</si>
  <si>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</si>
  <si>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</si>
  <si>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</si>
  <si>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</si>
  <si>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</si>
  <si>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</si>
  <si>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</si>
  <si>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</si>
  <si>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</si>
  <si>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</si>
  <si>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</si>
  <si>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</si>
  <si>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</si>
  <si>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</si>
  <si>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</si>
  <si>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</si>
  <si>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</si>
  <si>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</si>
  <si>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</si>
  <si>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</si>
  <si>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</si>
  <si>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</si>
  <si>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</si>
  <si>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</si>
  <si>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</si>
  <si>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</si>
  <si>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</si>
  <si>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</si>
  <si>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</si>
  <si>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</si>
  <si>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</si>
  <si>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</si>
  <si>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</si>
  <si>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</si>
  <si>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</si>
  <si>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</si>
  <si>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</si>
  <si>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</si>
  <si>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</si>
  <si>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</si>
  <si>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</si>
  <si>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</si>
  <si>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</si>
  <si>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</si>
  <si>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</si>
  <si>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</si>
  <si>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</si>
  <si>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</si>
  <si>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</si>
  <si>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</si>
  <si>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</si>
  <si>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</si>
  <si>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</si>
  <si>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</si>
  <si>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</si>
  <si>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</si>
  <si>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</si>
  <si>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</si>
  <si>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</si>
  <si>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</si>
  <si>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</si>
  <si>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</si>
  <si>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</si>
  <si>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</si>
  <si>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</si>
  <si>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</si>
  <si>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</si>
  <si>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</si>
  <si>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</si>
  <si>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</si>
  <si>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</si>
  <si>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</si>
  <si>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</si>
  <si>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</si>
  <si>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</si>
  <si>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</si>
  <si>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</si>
  <si>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</si>
  <si>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</si>
  <si>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</si>
  <si>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</si>
  <si>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</si>
  <si>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</si>
  <si>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</si>
  <si>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</si>
  <si>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</si>
  <si>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</si>
  <si>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</si>
  <si>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</si>
  <si>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</si>
  <si>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</si>
  <si>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</si>
  <si>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</si>
  <si>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</si>
  <si>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</si>
  <si>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</si>
  <si>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</si>
  <si>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</si>
  <si>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</si>
  <si>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</si>
  <si>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</si>
  <si>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</si>
  <si>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</si>
  <si>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</si>
  <si>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</si>
  <si>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</si>
  <si>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</si>
  <si>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</si>
  <si>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</si>
  <si>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</si>
  <si>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</si>
  <si>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</si>
  <si>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</si>
  <si>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</si>
  <si>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</si>
  <si>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</si>
  <si>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</si>
  <si>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</si>
  <si>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</si>
  <si>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</si>
  <si>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</si>
  <si>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</si>
  <si>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</si>
  <si>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</si>
  <si>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</si>
  <si>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</si>
  <si>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</si>
  <si>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</si>
  <si>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</si>
  <si>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</si>
  <si>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</si>
  <si>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</si>
  <si>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</si>
  <si>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</si>
  <si>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</si>
  <si>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</si>
  <si>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</si>
  <si>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</si>
  <si>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</si>
  <si>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</si>
  <si>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</si>
  <si>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</si>
  <si>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</si>
  <si>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</si>
  <si>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</si>
  <si>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</si>
  <si>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</si>
  <si>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</si>
  <si>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</si>
  <si>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</si>
  <si>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</si>
  <si>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</si>
  <si>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</si>
  <si>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</si>
  <si>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</si>
  <si>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</si>
  <si>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</si>
  <si>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</si>
  <si>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</si>
  <si>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</si>
  <si>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</si>
  <si>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</si>
  <si>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</si>
  <si>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</si>
  <si>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</si>
  <si>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</si>
  <si>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</si>
  <si>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</si>
  <si>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</si>
  <si>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</si>
  <si>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</si>
  <si>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</si>
  <si>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</si>
  <si>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</si>
  <si>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</si>
  <si>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</si>
  <si>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</si>
  <si>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</si>
  <si>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</si>
  <si>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</si>
  <si>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</si>
  <si>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</si>
  <si>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</si>
  <si>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</si>
  <si>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</si>
  <si>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</si>
  <si>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</si>
  <si>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</si>
  <si>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</si>
  <si>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</si>
  <si>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</si>
  <si>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</si>
  <si>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</si>
  <si>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</si>
  <si>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</si>
  <si>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</si>
  <si>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</si>
  <si>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</si>
  <si>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</si>
  <si>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</si>
  <si>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</si>
  <si>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</si>
  <si>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</si>
  <si>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</si>
  <si>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</si>
  <si>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</si>
  <si>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</si>
  <si>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</si>
  <si>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</si>
  <si>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</si>
  <si>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</si>
  <si>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</si>
  <si>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</si>
  <si>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</si>
  <si>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</si>
  <si>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</si>
  <si>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</si>
  <si>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</si>
  <si>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</si>
  <si>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</si>
  <si>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</si>
  <si>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</si>
  <si>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</si>
  <si>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</si>
  <si>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</si>
  <si>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</si>
  <si>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</si>
  <si>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</si>
  <si>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</si>
  <si>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</si>
  <si>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</si>
  <si>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</si>
  <si>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</si>
  <si>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</si>
  <si>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</si>
  <si>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</si>
  <si>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</si>
  <si>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</si>
  <si>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</si>
  <si>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</si>
  <si>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</si>
  <si>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</si>
  <si>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</si>
  <si>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</si>
  <si>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</si>
  <si>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</si>
  <si>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</si>
  <si>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</si>
  <si>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</si>
  <si>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</si>
  <si>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</si>
  <si>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</si>
  <si>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</si>
  <si>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</si>
  <si>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</si>
  <si>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</si>
  <si>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</si>
  <si>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</si>
  <si>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</si>
  <si>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</si>
  <si>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</si>
  <si>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</si>
  <si>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</si>
  <si>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</si>
  <si>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</si>
  <si>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</si>
  <si>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</si>
  <si>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</si>
  <si>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</si>
  <si>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</si>
  <si>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</si>
  <si>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</si>
  <si>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</si>
  <si>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</si>
  <si>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</si>
  <si>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</si>
  <si>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</si>
  <si>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</si>
  <si>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</si>
  <si>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</si>
  <si>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</si>
  <si>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</si>
  <si>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</si>
  <si>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</si>
  <si>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</si>
  <si>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</si>
  <si>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</si>
  <si>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</si>
  <si>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</si>
  <si>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</si>
  <si>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</si>
  <si>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</si>
  <si>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</si>
  <si>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</si>
  <si>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</si>
  <si>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</si>
  <si>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</si>
  <si>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</si>
  <si>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</si>
  <si>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</si>
  <si>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</si>
  <si>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</si>
  <si>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</si>
  <si>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</si>
  <si>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</si>
  <si>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</si>
  <si>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</si>
  <si>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</si>
  <si>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</si>
  <si>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</si>
  <si>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</si>
  <si>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</si>
  <si>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</si>
  <si>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</si>
  <si>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</si>
  <si>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</si>
  <si>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</si>
  <si>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</si>
  <si>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</si>
  <si>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</si>
  <si>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</si>
  <si>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</si>
  <si>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</si>
  <si>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</si>
  <si>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</si>
  <si>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</si>
  <si>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</si>
  <si>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</si>
  <si>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</si>
  <si>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</si>
  <si>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</si>
  <si>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</si>
  <si>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</si>
  <si>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</si>
  <si>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</si>
  <si>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</si>
  <si>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</si>
  <si>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</si>
  <si>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</si>
  <si>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</si>
  <si>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</si>
  <si>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</si>
  <si>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</si>
  <si>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</si>
  <si>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</si>
  <si>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</si>
  <si>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</si>
  <si>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</si>
  <si>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</si>
  <si>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</si>
  <si>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</si>
  <si>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</si>
  <si>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</si>
  <si>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</si>
  <si>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</si>
  <si>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</si>
  <si>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</si>
  <si>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</si>
  <si>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</si>
  <si>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</si>
  <si>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</si>
  <si>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</si>
  <si>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</si>
  <si>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</si>
  <si>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</si>
  <si>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</si>
  <si>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</si>
  <si>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</si>
  <si>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</si>
  <si>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</si>
  <si>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</si>
  <si>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</si>
  <si>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</si>
  <si>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</si>
  <si>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</si>
  <si>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</si>
  <si>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</si>
  <si>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</si>
  <si>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</si>
  <si>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</si>
  <si>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</si>
  <si>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</si>
  <si>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</si>
  <si>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</si>
  <si>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</si>
  <si>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</si>
  <si>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</si>
  <si>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</si>
  <si>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</si>
  <si>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</si>
  <si>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</si>
  <si>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</si>
  <si>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</si>
  <si>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</si>
  <si>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</si>
  <si>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</si>
  <si>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</si>
  <si>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</si>
  <si>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</si>
  <si>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</si>
  <si>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</si>
  <si>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</si>
  <si>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</si>
  <si>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</si>
  <si>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</si>
  <si>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</si>
  <si>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</si>
  <si>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</si>
  <si>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</si>
  <si>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</si>
  <si>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</si>
  <si>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</si>
  <si>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</si>
  <si>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</si>
  <si>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</si>
  <si>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</si>
  <si>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</si>
  <si>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</si>
  <si>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</si>
  <si>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</si>
  <si>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</si>
  <si>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</si>
  <si>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</si>
  <si>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</si>
  <si>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</si>
  <si>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</si>
  <si>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</si>
  <si>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</si>
  <si>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</si>
  <si>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</si>
  <si>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</si>
  <si>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</si>
  <si>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</si>
  <si>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</si>
  <si>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</si>
  <si>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</si>
  <si>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</si>
  <si>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</si>
  <si>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</si>
  <si>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</si>
  <si>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</si>
  <si>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</si>
  <si>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</si>
  <si>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</si>
  <si>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</si>
  <si>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</si>
  <si>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</si>
  <si>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</si>
  <si>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</si>
  <si>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</si>
  <si>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</si>
  <si>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</si>
  <si>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</si>
  <si>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</si>
  <si>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</si>
  <si>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</si>
  <si>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</si>
  <si>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</si>
  <si>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</si>
  <si>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</si>
  <si>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</si>
  <si>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</si>
  <si>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</si>
  <si>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</si>
  <si>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</si>
  <si>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</si>
  <si>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</si>
  <si>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</si>
  <si>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</si>
  <si>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</si>
  <si>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</si>
  <si>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</si>
  <si>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</si>
  <si>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</si>
  <si>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</si>
  <si>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</si>
  <si>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</si>
  <si>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</si>
  <si>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</si>
  <si>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</si>
  <si>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</si>
  <si>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</si>
  <si>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</si>
  <si>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</si>
  <si>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</si>
  <si>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</si>
  <si>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</si>
  <si>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</si>
  <si>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</si>
  <si>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</si>
  <si>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</si>
  <si>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</si>
  <si>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</si>
  <si>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</si>
  <si>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</si>
  <si>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</si>
  <si>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</si>
  <si>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</si>
  <si>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</si>
  <si>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</si>
  <si>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</si>
  <si>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</si>
  <si>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</si>
  <si>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</si>
  <si>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</si>
  <si>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</si>
  <si>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</si>
  <si>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</si>
  <si>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</si>
  <si>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</si>
  <si>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</si>
  <si>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</si>
  <si>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</si>
  <si>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</si>
  <si>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</si>
  <si>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</si>
  <si>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</si>
  <si>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</si>
  <si>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</si>
  <si>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</si>
  <si>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</si>
  <si>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</si>
  <si>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</si>
  <si>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</si>
  <si>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</si>
  <si>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</si>
  <si>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</si>
  <si>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</si>
  <si>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</si>
  <si>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</si>
  <si>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</si>
  <si>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</si>
  <si>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</si>
  <si>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</si>
  <si>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</si>
  <si>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</si>
  <si>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</si>
  <si>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</si>
  <si>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</si>
  <si>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</si>
  <si>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</si>
  <si>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</si>
  <si>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</si>
  <si>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</si>
  <si>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</si>
  <si>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</si>
  <si>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</si>
  <si>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</si>
  <si>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</si>
  <si>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</si>
  <si>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</si>
  <si>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</si>
  <si>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</si>
  <si>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</si>
  <si>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</si>
  <si>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</si>
  <si>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</si>
  <si>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</si>
  <si>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</si>
  <si>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</si>
  <si>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</si>
  <si>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</si>
  <si>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</si>
  <si>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</si>
  <si>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</si>
  <si>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</si>
  <si>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</si>
  <si>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</si>
  <si>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</si>
  <si>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</si>
  <si>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</si>
  <si>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</si>
  <si>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</si>
  <si>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</si>
  <si>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</si>
  <si>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</si>
  <si>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</si>
  <si>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</si>
  <si>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</si>
  <si>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</si>
  <si>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</si>
  <si>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</si>
  <si>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</si>
  <si>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</si>
  <si>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</si>
  <si>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</si>
  <si>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</si>
  <si>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</si>
  <si>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</si>
  <si>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</si>
  <si>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</si>
  <si>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</si>
  <si>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</si>
  <si>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</si>
  <si>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</si>
  <si>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</si>
  <si>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</si>
  <si>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</si>
  <si>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</si>
  <si>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</si>
  <si>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</si>
  <si>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</si>
  <si>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</si>
  <si>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</si>
  <si>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</si>
  <si>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</si>
  <si>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</si>
  <si>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</si>
  <si>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</si>
  <si>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</si>
  <si>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</si>
  <si>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</si>
  <si>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</si>
  <si>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</si>
  <si>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</si>
  <si>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</si>
  <si>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</si>
  <si>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</si>
  <si>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</si>
  <si>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</si>
  <si>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</si>
  <si>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</si>
  <si>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</si>
  <si>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</si>
  <si>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</si>
  <si>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</si>
  <si>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</si>
  <si>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</si>
  <si>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</si>
  <si>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</si>
  <si>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</si>
  <si>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</si>
  <si>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</si>
  <si>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</si>
  <si>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</si>
  <si>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</si>
  <si>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</si>
  <si>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</si>
  <si>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</si>
  <si>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</si>
  <si>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</si>
  <si>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</si>
  <si>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</si>
  <si>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</si>
  <si>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</si>
  <si>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</si>
  <si>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</si>
  <si>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</si>
  <si>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</si>
  <si>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</si>
  <si>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</si>
  <si>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</si>
  <si>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</si>
  <si>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</si>
  <si>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</si>
  <si>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</si>
  <si>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</si>
  <si>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</si>
  <si>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</si>
  <si>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</si>
  <si>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</si>
  <si>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</si>
  <si>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</si>
  <si>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</si>
  <si>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</si>
  <si>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</si>
  <si>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</si>
  <si>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</si>
  <si>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</si>
  <si>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</si>
  <si>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</si>
  <si>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</si>
  <si>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</si>
  <si>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</si>
  <si>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</si>
  <si>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</si>
  <si>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</si>
  <si>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</si>
  <si>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</si>
  <si>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</si>
  <si>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</si>
  <si>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</si>
  <si>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</si>
  <si>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</si>
  <si>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</si>
  <si>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</si>
  <si>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</si>
  <si>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</si>
  <si>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</si>
  <si>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</si>
  <si>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</si>
  <si>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</si>
  <si>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</si>
  <si>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</si>
  <si>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</si>
  <si>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</si>
  <si>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</si>
  <si>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</si>
  <si>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</si>
  <si>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</si>
  <si>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</si>
  <si>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</si>
  <si>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</si>
  <si>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</si>
  <si>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</si>
  <si>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</si>
  <si>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</si>
  <si>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</si>
  <si>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</si>
  <si>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</si>
  <si>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</si>
  <si>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</si>
  <si>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</si>
  <si>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</si>
  <si>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</si>
  <si>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</si>
  <si>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</si>
  <si>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</si>
  <si>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</si>
  <si>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</si>
  <si>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</si>
  <si>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</si>
  <si>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</si>
  <si>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</si>
  <si>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</si>
  <si>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</si>
  <si>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</si>
  <si>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</si>
  <si>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</si>
  <si>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</si>
  <si>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</si>
  <si>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</si>
  <si>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</si>
  <si>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</si>
  <si>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</si>
  <si>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</si>
  <si>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</si>
  <si>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</si>
  <si>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</si>
  <si>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</si>
  <si>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</si>
  <si>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</si>
  <si>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</si>
  <si>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</si>
  <si>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</si>
  <si>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</si>
  <si>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</si>
  <si>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</si>
  <si>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</si>
  <si>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</si>
  <si>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</si>
  <si>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</si>
  <si>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</si>
  <si>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</si>
  <si>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</si>
  <si>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</si>
  <si>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</si>
  <si>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</si>
  <si>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</si>
  <si>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</si>
  <si>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</si>
  <si>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</si>
  <si>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</si>
  <si>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</si>
  <si>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</si>
  <si>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</si>
  <si>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</si>
  <si>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</si>
  <si>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</si>
  <si>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</si>
  <si>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</si>
  <si>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</si>
  <si>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</si>
  <si>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</si>
  <si>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</si>
  <si>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</si>
  <si>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</si>
  <si>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</si>
  <si>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</si>
  <si>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</si>
  <si>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</si>
  <si>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</si>
  <si>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</si>
  <si>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</si>
  <si>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</si>
  <si>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</si>
  <si>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</si>
  <si>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</si>
  <si>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</si>
  <si>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</si>
  <si>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</si>
  <si>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</si>
  <si>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</si>
  <si>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</si>
  <si>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</si>
  <si>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</si>
  <si>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</si>
  <si>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</si>
  <si>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</si>
  <si>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</si>
  <si>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</si>
  <si>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</si>
  <si>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</si>
  <si>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</si>
  <si>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</si>
  <si>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</si>
  <si>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</si>
  <si>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</si>
  <si>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</si>
  <si>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</si>
  <si>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</si>
  <si>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</si>
  <si>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</si>
  <si>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</si>
  <si>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</si>
  <si>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</si>
  <si>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</si>
  <si>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</si>
  <si>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</si>
  <si>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</si>
  <si>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</si>
  <si>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</si>
  <si>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</si>
  <si>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</si>
  <si>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</si>
  <si>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</si>
  <si>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</si>
  <si>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</si>
  <si>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</si>
  <si>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</si>
  <si>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</si>
  <si>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</si>
  <si>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</si>
  <si>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</si>
  <si>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</si>
  <si>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</si>
  <si>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</si>
  <si>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</si>
  <si>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</si>
  <si>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</si>
  <si>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</si>
  <si>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</si>
  <si>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</si>
  <si>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</si>
  <si>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</si>
  <si>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</si>
  <si>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</si>
  <si>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</si>
  <si>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</si>
  <si>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</si>
  <si>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</si>
  <si>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</si>
  <si>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</si>
  <si>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</si>
  <si>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</si>
  <si>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</si>
  <si>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</si>
  <si>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</si>
  <si>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</si>
  <si>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</si>
  <si>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</si>
  <si>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</si>
  <si>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</si>
  <si>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</si>
  <si>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</si>
  <si>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</si>
  <si>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</si>
  <si>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</si>
  <si>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</si>
  <si>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</si>
  <si>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</si>
  <si>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</si>
  <si>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</si>
  <si>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</si>
  <si>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</si>
  <si>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</si>
  <si>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</si>
  <si>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</si>
  <si>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</si>
  <si>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</si>
  <si>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</si>
  <si>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</si>
  <si>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</si>
  <si>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</si>
  <si>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</si>
  <si>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</si>
  <si>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</si>
  <si>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</si>
  <si>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</si>
  <si>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</si>
  <si>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</si>
  <si>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</si>
  <si>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</si>
  <si>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</si>
  <si>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</si>
  <si>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</si>
  <si>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</si>
  <si>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</si>
  <si>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</si>
  <si>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</si>
  <si>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</si>
  <si>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</si>
  <si>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</si>
  <si>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</si>
  <si>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</si>
  <si>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</si>
  <si>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</si>
  <si>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</si>
  <si>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</si>
  <si>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</si>
  <si>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</si>
  <si>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</si>
  <si>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</si>
  <si>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</si>
  <si>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</si>
  <si>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</si>
  <si>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</si>
  <si>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</si>
  <si>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</si>
  <si>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</si>
  <si>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</si>
  <si>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</si>
  <si>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</si>
  <si>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</si>
  <si>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</si>
  <si>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</si>
  <si>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</si>
  <si>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</si>
  <si>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</si>
  <si>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</si>
  <si>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</si>
  <si>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</si>
  <si>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</si>
  <si>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</si>
  <si>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</si>
  <si>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</si>
  <si>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</si>
  <si>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</si>
  <si>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</si>
  <si>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</si>
  <si>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</si>
  <si>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</si>
  <si>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</si>
  <si>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</si>
  <si>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</si>
  <si>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</si>
  <si>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</si>
  <si>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</si>
  <si>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</si>
  <si>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</si>
  <si>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</si>
  <si>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</si>
  <si>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</si>
  <si>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</si>
  <si>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</si>
  <si>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</si>
  <si>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</si>
  <si>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</si>
  <si>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</si>
  <si>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</si>
  <si>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</si>
  <si>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</si>
  <si>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</si>
  <si>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</si>
  <si>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</si>
  <si>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</si>
  <si>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</si>
  <si>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</si>
  <si>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</si>
  <si>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</si>
  <si>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</si>
  <si>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</si>
  <si>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</si>
  <si>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</si>
  <si>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</si>
  <si>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</si>
  <si>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</si>
  <si>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</si>
  <si>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</si>
  <si>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</si>
  <si>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</si>
  <si>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</si>
  <si>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</si>
  <si>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</si>
  <si>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</si>
  <si>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</si>
  <si>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</si>
  <si>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</si>
  <si>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</si>
  <si>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</si>
  <si>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</si>
  <si>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</si>
  <si>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</si>
  <si>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</si>
  <si>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</si>
  <si>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</si>
  <si>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</si>
  <si>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</si>
  <si>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</si>
  <si>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</si>
  <si>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</si>
  <si>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</si>
  <si>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</si>
  <si>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</si>
  <si>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</si>
  <si>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</si>
  <si>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</si>
  <si>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</si>
  <si>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</si>
  <si>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</si>
  <si>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</si>
  <si>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</si>
  <si>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</si>
  <si>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</si>
  <si>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</si>
  <si>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</si>
  <si>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</si>
  <si>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</si>
  <si>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</si>
  <si>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</si>
  <si>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</si>
  <si>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</si>
  <si>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</si>
  <si>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</si>
  <si>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</si>
  <si>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</si>
  <si>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</si>
  <si>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</si>
  <si>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</si>
  <si>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</si>
  <si>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</si>
  <si>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</si>
  <si>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</si>
  <si>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</si>
  <si>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</si>
  <si>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</si>
  <si>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</si>
  <si>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</si>
  <si>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</si>
  <si>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</si>
  <si>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</si>
  <si>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</si>
  <si>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</si>
  <si>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</si>
  <si>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</si>
  <si>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</si>
  <si>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</si>
  <si>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</si>
  <si>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</si>
  <si>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</si>
  <si>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</si>
  <si>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</si>
  <si>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</si>
  <si>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</si>
  <si>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</si>
  <si>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</si>
  <si>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</si>
  <si>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</si>
  <si>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</si>
  <si>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</si>
  <si>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</si>
  <si>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</si>
  <si>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</si>
  <si>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</si>
  <si>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</si>
  <si>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</si>
  <si>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</si>
  <si>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</si>
  <si>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</si>
  <si>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</si>
  <si>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</si>
  <si>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</si>
  <si>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</si>
  <si>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</si>
  <si>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</si>
  <si>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</si>
  <si>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</si>
  <si>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</si>
  <si>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</si>
  <si>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</si>
  <si>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</si>
  <si>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</si>
  <si>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</si>
  <si>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</si>
  <si>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</si>
  <si>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</si>
  <si>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</si>
  <si>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</si>
  <si>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</si>
  <si>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</si>
  <si>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</si>
  <si>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</si>
  <si>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</si>
  <si>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</si>
  <si>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</si>
  <si>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</si>
  <si>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</si>
  <si>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</si>
  <si>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</si>
  <si>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</si>
  <si>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</si>
  <si>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</si>
  <si>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</si>
  <si>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</si>
  <si>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</si>
  <si>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</si>
  <si>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</si>
  <si>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</si>
  <si>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</si>
  <si>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</si>
  <si>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</si>
  <si>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</si>
  <si>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</si>
  <si>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</si>
  <si>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</si>
  <si>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</si>
  <si>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</si>
  <si>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</si>
  <si>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</si>
  <si>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</si>
  <si>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</si>
  <si>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</si>
  <si>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</si>
  <si>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</si>
  <si>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</si>
  <si>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</si>
  <si>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</si>
  <si>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</si>
  <si>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</si>
  <si>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</si>
  <si>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</si>
  <si>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</si>
  <si>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</si>
  <si>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</si>
  <si>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</si>
  <si>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</si>
  <si>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</si>
  <si>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</si>
  <si>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</si>
  <si>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</si>
  <si>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</si>
  <si>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</si>
  <si>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</si>
  <si>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</si>
  <si>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</si>
  <si>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</si>
  <si>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</si>
  <si>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</si>
  <si>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</si>
  <si>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</si>
  <si>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</si>
  <si>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</si>
  <si>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</si>
  <si>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</si>
  <si>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</si>
  <si>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</si>
  <si>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</si>
  <si>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</si>
  <si>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</si>
  <si>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</si>
  <si>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</si>
  <si>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</si>
  <si>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</si>
  <si>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</si>
  <si>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</si>
  <si>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</si>
  <si>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</si>
  <si>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</si>
  <si>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</si>
  <si>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</si>
  <si>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</si>
  <si>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</si>
  <si>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</si>
  <si>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</si>
  <si>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</si>
  <si>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</si>
  <si>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</si>
  <si>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</si>
  <si>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</si>
  <si>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</si>
  <si>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</si>
  <si>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</si>
  <si>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</si>
  <si>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</si>
  <si>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</si>
  <si>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</si>
  <si>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</si>
  <si>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</si>
  <si>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</si>
  <si>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</si>
  <si>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</si>
  <si>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</si>
  <si>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</si>
  <si>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</si>
  <si>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</si>
  <si>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</si>
  <si>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</si>
  <si>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</si>
  <si>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</si>
  <si>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</si>
  <si>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</si>
  <si>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</si>
  <si>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</si>
  <si>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</si>
  <si>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</si>
  <si>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</si>
  <si>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</si>
  <si>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</si>
  <si>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</si>
  <si>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</si>
  <si>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</si>
  <si>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</si>
  <si>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</si>
  <si>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</si>
  <si>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</si>
  <si>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</si>
  <si>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</si>
  <si>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</si>
  <si>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</si>
  <si>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</si>
  <si>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</si>
  <si>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</si>
  <si>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</si>
  <si>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</si>
  <si>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</si>
  <si>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</si>
  <si>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</si>
  <si>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</si>
  <si>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</si>
  <si>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</si>
  <si>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</si>
  <si>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</si>
  <si>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</si>
  <si>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</si>
  <si>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</si>
  <si>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</si>
  <si>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</si>
  <si>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</si>
  <si>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</si>
  <si>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</si>
  <si>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</si>
  <si>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</si>
  <si>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</si>
  <si>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</si>
  <si>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</si>
  <si>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</si>
  <si>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</si>
  <si>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</si>
  <si>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</si>
  <si>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</si>
  <si>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</si>
  <si>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</si>
  <si>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</si>
  <si>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</si>
  <si>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</si>
  <si>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</si>
  <si>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</si>
  <si>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</si>
  <si>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</si>
  <si>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</si>
  <si>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</si>
  <si>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</si>
  <si>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</si>
  <si>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</si>
  <si>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</si>
  <si>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</si>
  <si>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</si>
  <si>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</si>
  <si>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</si>
  <si>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</si>
  <si>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</si>
  <si>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</si>
  <si>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</si>
  <si>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</si>
  <si>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</si>
  <si>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</si>
  <si>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</si>
  <si>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</si>
  <si>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</si>
  <si>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</si>
  <si>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</si>
  <si>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</si>
  <si>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</si>
  <si>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</si>
  <si>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</si>
  <si>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</si>
  <si>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</si>
  <si>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</si>
  <si>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</si>
  <si>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</si>
  <si>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</si>
  <si>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</si>
  <si>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</si>
  <si>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</si>
  <si>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</si>
  <si>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</si>
  <si>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</si>
  <si>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</si>
  <si>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</si>
  <si>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</si>
  <si>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</si>
  <si>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</si>
  <si>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</si>
  <si>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</si>
  <si>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</si>
  <si>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</si>
  <si>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</si>
  <si>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</si>
  <si>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</si>
  <si>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</si>
  <si>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</si>
  <si>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</si>
  <si>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</si>
  <si>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</si>
  <si>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</si>
  <si>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</si>
  <si>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</si>
  <si>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</si>
  <si>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</si>
  <si>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</si>
  <si>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</si>
  <si>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</si>
  <si>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</si>
  <si>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</si>
  <si>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</si>
  <si>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</si>
  <si>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</si>
  <si>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</si>
  <si>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</si>
  <si>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</si>
  <si>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</si>
  <si>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</si>
  <si>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</si>
  <si>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</si>
  <si>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</si>
  <si>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</si>
  <si>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</si>
  <si>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</si>
  <si>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</si>
  <si>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</si>
  <si>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</si>
  <si>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</si>
  <si>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</si>
  <si>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</si>
  <si>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</si>
  <si>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</si>
  <si>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</si>
  <si>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</si>
  <si>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</si>
  <si>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</si>
  <si>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</si>
  <si>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</si>
  <si>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</si>
  <si>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</si>
  <si>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</si>
  <si>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</si>
  <si>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</si>
  <si>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</si>
  <si>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</si>
  <si>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</si>
  <si>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</si>
  <si>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</si>
  <si>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</si>
  <si>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</si>
  <si>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</si>
  <si>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</si>
  <si>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</si>
  <si>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</si>
  <si>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</si>
  <si>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</si>
  <si>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</si>
  <si>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</si>
  <si>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</si>
  <si>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</si>
  <si>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</si>
  <si>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</si>
  <si>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</si>
  <si>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</si>
  <si>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</si>
  <si>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</si>
  <si>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</si>
  <si>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</si>
  <si>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</si>
  <si>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</si>
  <si>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</si>
  <si>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</si>
  <si>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</si>
  <si>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</si>
  <si>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</si>
  <si>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</si>
  <si>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</si>
  <si>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</si>
  <si>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</si>
  <si>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</si>
  <si>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</si>
  <si>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</si>
  <si>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</si>
  <si>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</si>
  <si>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</si>
  <si>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</si>
  <si>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</si>
  <si>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</si>
  <si>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</si>
  <si>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</si>
  <si>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</si>
  <si>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</si>
  <si>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</si>
  <si>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</si>
  <si>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</si>
  <si>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</si>
  <si>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</si>
  <si>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</si>
  <si>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</si>
  <si>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</si>
  <si>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</si>
  <si>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</si>
  <si>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</si>
  <si>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</si>
  <si>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</si>
  <si>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</si>
  <si>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</si>
  <si>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</si>
  <si>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</si>
  <si>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</si>
  <si>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</si>
  <si>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</si>
  <si>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</si>
  <si>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</si>
  <si>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</si>
  <si>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</si>
  <si>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</si>
  <si>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</si>
  <si>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</si>
  <si>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</si>
  <si>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</si>
  <si>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</si>
  <si>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</si>
  <si>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</si>
  <si>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</si>
  <si>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</si>
  <si>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</si>
  <si>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</si>
  <si>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</si>
  <si>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</si>
  <si>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</si>
  <si>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</si>
  <si>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</si>
  <si>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</si>
  <si>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</si>
  <si>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</si>
  <si>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</si>
  <si>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</si>
  <si>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</si>
  <si>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</si>
  <si>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</si>
  <si>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</si>
  <si>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</si>
  <si>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</si>
  <si>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</si>
  <si>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</si>
  <si>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</si>
  <si>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</si>
  <si>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</si>
  <si>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</si>
  <si>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</si>
  <si>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</si>
  <si>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</si>
  <si>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</si>
  <si>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</si>
  <si>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</si>
  <si>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</si>
  <si>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</si>
  <si>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</si>
  <si>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</si>
  <si>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</si>
  <si>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</si>
  <si>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</si>
  <si>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</si>
  <si>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</si>
  <si>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</si>
  <si>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</si>
  <si>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</si>
  <si>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</si>
  <si>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</si>
  <si>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</si>
  <si>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</si>
  <si>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</si>
  <si>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</si>
  <si>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</si>
  <si>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</si>
  <si>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</si>
  <si>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</si>
  <si>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</si>
  <si>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</si>
  <si>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</si>
  <si>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</si>
  <si>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</si>
  <si>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</si>
  <si>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</si>
  <si>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</si>
  <si>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</si>
  <si>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</si>
  <si>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</si>
  <si>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</si>
  <si>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</si>
  <si>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</si>
  <si>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</si>
  <si>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</si>
  <si>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</si>
  <si>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</si>
  <si>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</si>
  <si>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</si>
  <si>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</si>
  <si>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</si>
  <si>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</si>
  <si>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</si>
  <si>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</si>
  <si>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</si>
  <si>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</si>
  <si>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</si>
  <si>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</si>
  <si>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</si>
  <si>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</si>
  <si>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</si>
  <si>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</si>
  <si>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</si>
  <si>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</si>
  <si>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</si>
  <si>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</si>
  <si>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</si>
  <si>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</si>
  <si>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</si>
  <si>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</si>
  <si>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</si>
  <si>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</si>
  <si>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</si>
  <si>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</si>
  <si>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</si>
  <si>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</si>
  <si>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</si>
  <si>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</si>
  <si>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</si>
  <si>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</si>
  <si>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</si>
  <si>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</si>
  <si>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</si>
  <si>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</si>
  <si>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</si>
  <si>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</si>
  <si>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</si>
  <si>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</si>
  <si>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</si>
  <si>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</si>
  <si>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</si>
  <si>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</si>
  <si>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</si>
  <si>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</si>
  <si>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</si>
  <si>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</si>
  <si>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</si>
  <si>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</si>
  <si>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</si>
  <si>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</si>
  <si>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</si>
  <si>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</si>
  <si>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</si>
  <si>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</si>
  <si>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</si>
  <si>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</si>
  <si>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</si>
  <si>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</si>
  <si>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</si>
  <si>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</si>
  <si>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</si>
  <si>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</si>
  <si>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</si>
  <si>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</si>
  <si>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</si>
  <si>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</si>
  <si>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</si>
  <si>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</si>
  <si>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</si>
  <si>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</si>
  <si>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</si>
  <si>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</si>
  <si>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</si>
  <si>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</si>
  <si>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</si>
  <si>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</si>
  <si>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</si>
  <si>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</si>
  <si>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</si>
  <si>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</si>
  <si>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</si>
  <si>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</si>
  <si>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</si>
  <si>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</si>
  <si>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</si>
  <si>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</si>
  <si>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</si>
  <si>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</si>
  <si>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</si>
  <si>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</si>
  <si>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</si>
  <si>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</si>
  <si>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</si>
  <si>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</si>
  <si>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</si>
  <si>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</si>
  <si>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</si>
  <si>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</si>
  <si>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</si>
  <si>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</si>
  <si>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</si>
  <si>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</si>
  <si>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</si>
  <si>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</si>
  <si>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</si>
  <si>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</si>
  <si>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</si>
  <si>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</si>
  <si>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</si>
  <si>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</si>
  <si>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</si>
  <si>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</si>
  <si>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</si>
  <si>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</si>
  <si>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</si>
  <si>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</si>
  <si>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</si>
  <si>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</si>
  <si>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</si>
  <si>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</si>
  <si>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</si>
  <si>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</si>
  <si>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</si>
  <si>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</si>
  <si>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</si>
  <si>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</si>
  <si>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</si>
  <si>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</si>
  <si>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</si>
  <si>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</si>
  <si>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</si>
  <si>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</si>
  <si>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</si>
  <si>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</si>
  <si>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</si>
  <si>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</si>
  <si>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</si>
  <si>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</si>
  <si>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</si>
  <si>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</si>
  <si>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</si>
  <si>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</si>
  <si>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</si>
  <si>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</si>
  <si>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</si>
  <si>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</si>
  <si>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</si>
  <si>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</si>
  <si>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</si>
  <si>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</si>
  <si>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</si>
  <si>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</si>
  <si>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</si>
  <si>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</si>
  <si>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</si>
  <si>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</si>
  <si>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</si>
  <si>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</si>
  <si>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</si>
  <si>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</si>
  <si>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</si>
  <si>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</si>
  <si>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</si>
  <si>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</si>
  <si>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</si>
  <si>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</si>
  <si>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</si>
  <si>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</si>
  <si>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</si>
  <si>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</si>
  <si>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</si>
  <si>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</si>
  <si>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</si>
  <si>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</si>
  <si>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</si>
  <si>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</si>
  <si>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</si>
  <si>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</si>
  <si>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</si>
  <si>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</si>
  <si>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</si>
  <si>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</si>
  <si>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</si>
  <si>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</si>
  <si>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</si>
  <si>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</si>
  <si>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</si>
  <si>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</si>
  <si>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</si>
  <si>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</si>
  <si>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</si>
  <si>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</si>
  <si>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</si>
  <si>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</si>
  <si>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</si>
  <si>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</si>
  <si>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</si>
  <si>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</si>
  <si>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</si>
  <si>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</si>
  <si>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</si>
  <si>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</si>
  <si>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</si>
  <si>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</si>
  <si>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</si>
  <si>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</si>
  <si>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</si>
  <si>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</si>
  <si>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</si>
  <si>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</si>
  <si>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</si>
  <si>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</si>
  <si>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</si>
  <si>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</si>
  <si>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</si>
  <si>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</si>
  <si>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</si>
  <si>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</si>
  <si>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</si>
  <si>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</si>
  <si>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</si>
  <si>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</si>
  <si>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</si>
  <si>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</si>
  <si>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</si>
  <si>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</si>
  <si>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</si>
  <si>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</si>
  <si>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</si>
  <si>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</si>
  <si>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</si>
  <si>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</si>
  <si>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</si>
  <si>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</si>
  <si>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</si>
  <si>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</si>
  <si>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</si>
  <si>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</si>
  <si>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</si>
  <si>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</si>
  <si>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</si>
  <si>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</si>
  <si>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</si>
  <si>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</si>
  <si>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</si>
  <si>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</si>
  <si>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</si>
  <si>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</si>
  <si>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</si>
  <si>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</si>
  <si>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</si>
  <si>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</si>
  <si>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</si>
  <si>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</si>
  <si>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</si>
  <si>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</si>
  <si>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</si>
  <si>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</si>
  <si>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</si>
  <si>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</si>
  <si>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</si>
  <si>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</si>
  <si>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</si>
  <si>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</si>
  <si>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</si>
  <si>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</si>
  <si>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</si>
  <si>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</si>
  <si>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</si>
  <si>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</si>
  <si>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</si>
  <si>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</si>
  <si>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</si>
  <si>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</si>
  <si>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</si>
  <si>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</si>
  <si>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</si>
  <si>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</si>
  <si>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</si>
  <si>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</si>
  <si>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</si>
  <si>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</si>
  <si>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</si>
  <si>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</si>
  <si>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</si>
  <si>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</si>
  <si>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</si>
  <si>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</si>
  <si>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</si>
  <si>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</si>
  <si>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</si>
  <si>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</si>
  <si>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</si>
  <si>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</si>
  <si>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</si>
  <si>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</si>
  <si>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</si>
  <si>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</si>
  <si>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</si>
  <si>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</si>
  <si>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</si>
  <si>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</si>
  <si>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</si>
  <si>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</si>
  <si>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</si>
  <si>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</si>
  <si>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</si>
  <si>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</si>
  <si>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</si>
  <si>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</si>
  <si>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</si>
  <si>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</si>
  <si>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</si>
  <si>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</si>
  <si>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</si>
  <si>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</si>
  <si>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</si>
  <si>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</si>
  <si>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</si>
  <si>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</si>
  <si>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</si>
  <si>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</si>
  <si>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</si>
  <si>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</si>
  <si>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</si>
  <si>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</si>
  <si>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</si>
  <si>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</si>
  <si>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</si>
  <si>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</si>
  <si>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</si>
  <si>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</si>
  <si>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</si>
  <si>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</si>
  <si>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</si>
  <si>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</si>
  <si>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</si>
  <si>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</si>
  <si>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</si>
  <si>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</si>
  <si>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</si>
  <si>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</si>
  <si>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</si>
  <si>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</si>
  <si>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</si>
  <si>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</si>
  <si>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</si>
  <si>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</si>
  <si>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</si>
  <si>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</si>
  <si>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</si>
  <si>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</si>
  <si>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</si>
  <si>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</si>
  <si>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</si>
  <si>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</si>
  <si>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</si>
  <si>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</si>
  <si>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</si>
  <si>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</si>
  <si>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</si>
  <si>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</si>
  <si>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</si>
  <si>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</si>
  <si>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</si>
  <si>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</si>
  <si>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</si>
  <si>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</si>
  <si>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</si>
  <si>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</si>
  <si>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</si>
  <si>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</si>
  <si>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</si>
  <si>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</si>
  <si>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</si>
  <si>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</si>
  <si>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</si>
  <si>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</si>
  <si>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</si>
  <si>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</si>
  <si>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</si>
  <si>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</si>
  <si>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</si>
  <si>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</si>
  <si>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</si>
  <si>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</si>
  <si>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</si>
  <si>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</si>
  <si>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</si>
  <si>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</si>
  <si>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</si>
  <si>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</si>
  <si>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</si>
  <si>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</si>
  <si>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</si>
  <si>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</si>
  <si>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</si>
  <si>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</si>
  <si>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</si>
  <si>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</si>
  <si>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</si>
  <si>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</si>
  <si>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</si>
  <si>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</si>
  <si>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</si>
  <si>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</si>
  <si>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</si>
  <si>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</si>
  <si>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</si>
  <si>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</si>
  <si>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</si>
  <si>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</si>
  <si>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</si>
  <si>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</si>
  <si>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</si>
  <si>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</si>
  <si>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</si>
  <si>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</si>
  <si>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</si>
  <si>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</si>
  <si>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</si>
  <si>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</si>
  <si>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</si>
  <si>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</si>
  <si>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</si>
  <si>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</si>
  <si>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</si>
  <si>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</si>
  <si>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</si>
  <si>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</si>
  <si>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</si>
  <si>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</si>
  <si>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</si>
  <si>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</si>
  <si>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</si>
  <si>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</si>
  <si>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</si>
  <si>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</si>
  <si>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</si>
  <si>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</si>
  <si>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</si>
  <si>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</si>
  <si>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</si>
  <si>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</si>
  <si>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</si>
  <si>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</si>
  <si>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</si>
  <si>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</si>
  <si>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</si>
  <si>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</si>
  <si>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</si>
  <si>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</si>
  <si>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</si>
  <si>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</si>
  <si>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</si>
  <si>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</si>
  <si>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</si>
  <si>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</si>
  <si>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</si>
  <si>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</si>
  <si>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</si>
  <si>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</si>
  <si>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</si>
  <si>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</si>
  <si>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</si>
  <si>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</si>
  <si>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</si>
  <si>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</si>
  <si>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</si>
  <si>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</si>
  <si>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</si>
  <si>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</si>
  <si>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</si>
  <si>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</si>
  <si>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</si>
  <si>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</si>
  <si>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</si>
  <si>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</si>
  <si>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</si>
  <si>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</si>
  <si>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</si>
  <si>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</si>
  <si>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</si>
  <si>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</si>
  <si>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</si>
  <si>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</si>
  <si>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</si>
  <si>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</si>
  <si>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</si>
  <si>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</si>
  <si>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</si>
  <si>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</si>
  <si>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</si>
  <si>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</si>
  <si>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</si>
  <si>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</si>
  <si>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</si>
  <si>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</si>
  <si>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</si>
  <si>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</si>
  <si>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</si>
  <si>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</si>
  <si>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</si>
  <si>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</si>
  <si>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</si>
  <si>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</si>
  <si>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</si>
  <si>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</si>
  <si>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</si>
  <si>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</si>
  <si>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</si>
  <si>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</si>
  <si>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</si>
  <si>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</si>
  <si>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</si>
  <si>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</si>
  <si>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</si>
  <si>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</si>
  <si>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</si>
  <si>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</si>
  <si>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</si>
  <si>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</si>
  <si>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</si>
  <si>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</si>
  <si>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</si>
  <si>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</si>
  <si>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</si>
  <si>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</si>
  <si>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</si>
  <si>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</si>
  <si>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</si>
  <si>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</si>
  <si>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</si>
  <si>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</si>
  <si>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</si>
  <si>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</si>
  <si>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</si>
  <si>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</si>
  <si>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</si>
  <si>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</si>
  <si>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</si>
  <si>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</si>
  <si>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</si>
  <si>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</si>
  <si>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</si>
  <si>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</si>
  <si>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</si>
  <si>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</si>
  <si>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</si>
  <si>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</si>
  <si>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</si>
  <si>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</si>
  <si>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</si>
  <si>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</si>
  <si>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</si>
  <si>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</si>
  <si>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</si>
  <si>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</si>
  <si>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</si>
  <si>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</si>
  <si>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</si>
  <si>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</si>
  <si>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</si>
  <si>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</si>
  <si>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</si>
  <si>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</si>
  <si>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</si>
  <si>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</si>
  <si>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</si>
  <si>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</si>
  <si>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</si>
  <si>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</si>
  <si>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</si>
  <si>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</si>
  <si>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</si>
  <si>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</si>
  <si>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</si>
  <si>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</si>
  <si>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</si>
  <si>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</si>
  <si>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</si>
  <si>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</si>
  <si>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</si>
  <si>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</si>
  <si>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</si>
  <si>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</si>
  <si>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</si>
  <si>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</si>
  <si>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</si>
  <si>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</si>
  <si>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</si>
  <si>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</si>
  <si>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</si>
  <si>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</si>
  <si>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</si>
  <si>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</si>
  <si>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</si>
  <si>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</si>
  <si>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</si>
  <si>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</si>
  <si>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</si>
  <si>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</si>
  <si>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</si>
  <si>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</si>
  <si>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</si>
  <si>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</si>
  <si>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</si>
  <si>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</si>
  <si>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</si>
  <si>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</si>
  <si>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</si>
  <si>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</si>
  <si>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</si>
  <si>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</si>
  <si>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</si>
  <si>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</si>
  <si>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</si>
  <si>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</si>
  <si>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</si>
  <si>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</si>
  <si>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</si>
  <si>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</si>
  <si>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</si>
  <si>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</si>
  <si>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</si>
  <si>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</si>
  <si>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</si>
  <si>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</si>
  <si>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</si>
  <si>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</si>
  <si>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</si>
  <si>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</si>
  <si>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</si>
  <si>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</si>
  <si>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</si>
  <si>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</si>
  <si>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</si>
  <si>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</si>
  <si>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</si>
  <si>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</si>
  <si>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</si>
  <si>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</si>
  <si>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</si>
  <si>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</si>
  <si>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</si>
  <si>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</si>
  <si>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</si>
  <si>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</si>
  <si>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</si>
  <si>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</si>
  <si>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</si>
  <si>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</si>
  <si>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</si>
  <si>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</si>
  <si>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</si>
  <si>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</si>
  <si>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</si>
  <si>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</si>
  <si>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</si>
  <si>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</si>
  <si>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</si>
  <si>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</si>
  <si>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</si>
  <si>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</si>
  <si>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</si>
  <si>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</si>
  <si>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</si>
  <si>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</si>
  <si>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</si>
  <si>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</si>
  <si>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</si>
  <si>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</si>
  <si>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</si>
  <si>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</si>
  <si>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</si>
  <si>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</si>
  <si>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</si>
  <si>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</si>
  <si>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</si>
  <si>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</si>
  <si>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</si>
  <si>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</si>
  <si>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</si>
  <si>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</si>
  <si>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</si>
  <si>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</si>
  <si>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</si>
  <si>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</si>
  <si>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</si>
  <si>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</si>
  <si>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</si>
  <si>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</si>
  <si>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</si>
  <si>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</si>
  <si>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</si>
  <si>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</si>
  <si>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</si>
  <si>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</si>
  <si>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</si>
  <si>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</si>
  <si>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</si>
  <si>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</si>
  <si>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</si>
  <si>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</si>
  <si>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</si>
  <si>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</si>
  <si>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</si>
  <si>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</si>
  <si>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</si>
  <si>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</si>
  <si>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</si>
  <si>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</si>
  <si>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</si>
  <si>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</si>
  <si>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</si>
  <si>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</si>
  <si>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</si>
  <si>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</si>
  <si>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</si>
  <si>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</si>
  <si>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</si>
  <si>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</si>
  <si>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</si>
  <si>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</si>
  <si>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</si>
  <si>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</si>
  <si>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</si>
  <si>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</si>
  <si>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</si>
  <si>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</si>
  <si>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</si>
  <si>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</si>
  <si>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</si>
  <si>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</si>
  <si>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</si>
  <si>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</si>
  <si>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</si>
  <si>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</si>
  <si>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</si>
  <si>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</si>
  <si>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</si>
  <si>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</si>
  <si>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</si>
  <si>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</si>
  <si>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</si>
  <si>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</si>
  <si>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</si>
  <si>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</si>
  <si>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</si>
  <si>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</si>
  <si>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</si>
  <si>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</si>
  <si>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</si>
  <si>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</si>
  <si>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</si>
  <si>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</si>
  <si>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</si>
  <si>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</si>
  <si>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</si>
  <si>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</si>
  <si>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</si>
  <si>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</si>
  <si>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</si>
  <si>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</si>
  <si>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</si>
  <si>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</si>
  <si>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</si>
  <si>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</si>
  <si>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</si>
  <si>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</si>
  <si>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</si>
  <si>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</si>
  <si>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</si>
  <si>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</si>
  <si>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</si>
  <si>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</si>
  <si>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</si>
  <si>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</si>
  <si>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</si>
  <si>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</si>
  <si>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</si>
  <si>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</si>
  <si>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</si>
  <si>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</si>
  <si>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</si>
  <si>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</si>
  <si>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</si>
  <si>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</si>
  <si>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</si>
  <si>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</si>
  <si>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</si>
  <si>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</si>
  <si>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</si>
  <si>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</si>
  <si>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</si>
  <si>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</si>
  <si>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</si>
  <si>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</si>
  <si>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</si>
  <si>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</si>
  <si>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</si>
  <si>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</si>
  <si>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</si>
  <si>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</si>
  <si>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</si>
  <si>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</si>
  <si>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</si>
  <si>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</si>
  <si>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</si>
  <si>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</si>
  <si>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</si>
  <si>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</si>
  <si>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</si>
  <si>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</si>
  <si>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</si>
  <si>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</si>
  <si>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</si>
  <si>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</si>
  <si>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</si>
  <si>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</si>
  <si>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</si>
  <si>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</si>
  <si>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</si>
  <si>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</si>
  <si>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</si>
  <si>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</si>
  <si>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</si>
  <si>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</si>
  <si>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</si>
  <si>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</si>
  <si>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</si>
  <si>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</si>
  <si>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</si>
  <si>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</si>
  <si>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</si>
  <si>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</si>
  <si>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</si>
  <si>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</si>
  <si>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</si>
  <si>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</si>
  <si>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</si>
  <si>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</si>
  <si>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</si>
  <si>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</si>
  <si>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</si>
  <si>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</si>
  <si>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</si>
  <si>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</si>
  <si>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</si>
  <si>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</si>
  <si>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</si>
  <si>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</si>
  <si>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</si>
  <si>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</si>
  <si>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</si>
  <si>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</si>
  <si>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</si>
  <si>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</si>
  <si>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</si>
  <si>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</si>
  <si>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</si>
  <si>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</si>
  <si>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</si>
  <si>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</si>
  <si>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</si>
  <si>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</si>
  <si>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</si>
  <si>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</si>
  <si>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</si>
  <si>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</si>
  <si>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</si>
  <si>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</si>
  <si>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</si>
  <si>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</si>
  <si>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</si>
  <si>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</si>
  <si>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</si>
  <si>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</si>
  <si>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</si>
  <si>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</si>
  <si>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</si>
  <si>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</si>
  <si>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</si>
  <si>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</si>
  <si>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</si>
  <si>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</si>
  <si>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</si>
  <si>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</si>
  <si>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</si>
  <si>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</si>
  <si>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</si>
  <si>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</si>
  <si>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</si>
  <si>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</si>
  <si>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</si>
  <si>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</si>
  <si>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</si>
  <si>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</si>
  <si>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</si>
  <si>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</si>
  <si>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</si>
  <si>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</si>
  <si>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</si>
  <si>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</si>
  <si>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</si>
  <si>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</si>
  <si>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</si>
  <si>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</si>
  <si>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</si>
  <si>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</si>
  <si>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</si>
  <si>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</si>
  <si>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</si>
  <si>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</si>
  <si>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</si>
  <si>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</si>
  <si>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</si>
  <si>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</si>
  <si>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</si>
  <si>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</si>
  <si>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</si>
  <si>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</si>
  <si>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</si>
  <si>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</si>
  <si>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</si>
  <si>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</si>
  <si>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</si>
  <si>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</si>
  <si>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</si>
  <si>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</si>
  <si>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</si>
  <si>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</si>
  <si>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</si>
  <si>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</si>
  <si>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</si>
  <si>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</si>
  <si>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</si>
  <si>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</si>
  <si>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</si>
  <si>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</si>
  <si>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</si>
  <si>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</si>
  <si>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</si>
  <si>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</si>
  <si>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</si>
  <si>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</si>
  <si>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</si>
  <si>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</si>
  <si>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</si>
  <si>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</si>
  <si>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</si>
  <si>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</si>
  <si>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</si>
  <si>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</si>
  <si>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</si>
  <si>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</si>
  <si>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</si>
  <si>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</si>
  <si>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</si>
  <si>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</si>
  <si>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</si>
  <si>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</si>
  <si>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</si>
  <si>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</si>
  <si>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</si>
  <si>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</si>
  <si>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</si>
  <si>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</si>
  <si>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</si>
  <si>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</si>
  <si>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</si>
  <si>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</si>
  <si>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</si>
  <si>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</si>
  <si>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</si>
  <si>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</si>
  <si>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</si>
  <si>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</si>
  <si>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</si>
  <si>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</si>
  <si>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</si>
  <si>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</si>
  <si>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</si>
  <si>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</si>
  <si>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</si>
  <si>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</si>
  <si>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</si>
  <si>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</si>
  <si>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</si>
  <si>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</si>
  <si>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</si>
  <si>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</si>
  <si>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</si>
  <si>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</si>
  <si>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</si>
  <si>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</si>
  <si>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</si>
  <si>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</si>
  <si>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</si>
  <si>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</si>
  <si>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</si>
  <si>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</si>
  <si>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</si>
  <si>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</si>
  <si>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</si>
  <si>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</si>
  <si>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</si>
  <si>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</si>
  <si>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</si>
  <si>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</si>
  <si>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</si>
  <si>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</si>
  <si>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</si>
  <si>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</si>
  <si>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</si>
  <si>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</si>
  <si>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</si>
  <si>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</si>
  <si>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</si>
  <si>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</si>
  <si>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</si>
  <si>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</si>
  <si>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</si>
  <si>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</si>
  <si>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</si>
  <si>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</si>
  <si>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</si>
  <si>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</si>
  <si>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</si>
  <si>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</si>
  <si>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</si>
  <si>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</si>
  <si>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</si>
  <si>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</si>
  <si>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</si>
  <si>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</si>
  <si>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</si>
  <si>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</si>
  <si>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</si>
  <si>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</si>
  <si>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</si>
  <si>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</si>
  <si>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</si>
  <si>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</si>
  <si>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</si>
  <si>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</si>
  <si>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</si>
  <si>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</si>
  <si>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</si>
  <si>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</si>
  <si>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</si>
  <si>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</si>
  <si>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</si>
  <si>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</si>
  <si>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</si>
  <si>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</si>
  <si>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</si>
  <si>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</si>
  <si>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</si>
  <si>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</si>
  <si>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</si>
  <si>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</si>
  <si>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</si>
  <si>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</si>
  <si>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</si>
  <si>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</si>
  <si>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</si>
  <si>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</si>
  <si>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</si>
  <si>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</si>
  <si>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</si>
  <si>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</si>
  <si>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</si>
  <si>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</si>
  <si>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</si>
  <si>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</si>
  <si>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</si>
  <si>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</si>
  <si>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</si>
  <si>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</si>
  <si>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</si>
  <si>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</si>
  <si>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</si>
  <si>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</si>
  <si>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</si>
  <si>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</si>
  <si>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</si>
  <si>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</si>
  <si>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</si>
  <si>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</si>
  <si>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</si>
  <si>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</si>
  <si>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</si>
  <si>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</si>
  <si>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</si>
  <si>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</si>
  <si>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</si>
  <si>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</si>
  <si>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</si>
  <si>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</si>
  <si>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</si>
  <si>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</si>
  <si>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</si>
  <si>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</si>
  <si>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</si>
  <si>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</si>
  <si>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</si>
  <si>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</si>
  <si>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</si>
  <si>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</si>
  <si>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</si>
  <si>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</si>
  <si>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</si>
  <si>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</si>
  <si>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</si>
  <si>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</si>
  <si>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</si>
  <si>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</si>
  <si>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</si>
  <si>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</si>
  <si>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</si>
  <si>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</si>
  <si>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</si>
  <si>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</si>
  <si>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</si>
  <si>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</si>
  <si>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</si>
  <si>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</si>
  <si>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</si>
  <si>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</si>
  <si>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</si>
  <si>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</si>
  <si>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</si>
  <si>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</si>
  <si>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</si>
  <si>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</si>
  <si>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</si>
  <si>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</si>
  <si>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</si>
  <si>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</si>
  <si>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</si>
  <si>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</si>
  <si>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</si>
  <si>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</si>
  <si>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</si>
  <si>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</si>
  <si>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</si>
  <si>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</si>
  <si>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</si>
  <si>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</si>
  <si>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</si>
  <si>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</si>
  <si>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</si>
  <si>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</si>
  <si>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</si>
  <si>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</si>
  <si>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</si>
  <si>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</si>
  <si>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</si>
  <si>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</si>
  <si>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</si>
  <si>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</si>
  <si>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</si>
  <si>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</si>
  <si>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</si>
  <si>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</si>
  <si>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</si>
  <si>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</si>
  <si>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</si>
  <si>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</si>
  <si>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</si>
  <si>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</si>
  <si>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</si>
  <si>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</si>
  <si>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</si>
  <si>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</si>
  <si>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</si>
  <si>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</si>
  <si>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</si>
  <si>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</si>
  <si>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</si>
  <si>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</si>
  <si>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</si>
  <si>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</si>
  <si>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</si>
  <si>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</si>
  <si>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</si>
  <si>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</si>
  <si>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</si>
  <si>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</si>
  <si>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</si>
  <si>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</si>
  <si>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</si>
  <si>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</si>
  <si>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</si>
  <si>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</si>
  <si>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</si>
  <si>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</si>
  <si>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</si>
  <si>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</si>
  <si>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</si>
  <si>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</si>
  <si>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</si>
  <si>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</si>
  <si>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</si>
  <si>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</si>
  <si>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</si>
  <si>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</si>
  <si>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</si>
  <si>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</si>
  <si>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</si>
  <si>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</si>
  <si>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</si>
  <si>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</si>
  <si>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</si>
  <si>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</si>
  <si>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</si>
  <si>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</si>
  <si>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</si>
  <si>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</si>
  <si>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</si>
  <si>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</si>
  <si>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</si>
  <si>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</si>
  <si>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</si>
  <si>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</si>
  <si>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</si>
  <si>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</si>
  <si>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</si>
  <si>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</si>
  <si>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</si>
  <si>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</si>
  <si>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</si>
  <si>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</si>
  <si>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</si>
  <si>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</si>
  <si>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</si>
  <si>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</si>
  <si>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</si>
  <si>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</si>
  <si>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</si>
  <si>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</si>
  <si>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</si>
  <si>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</si>
  <si>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</si>
  <si>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</si>
  <si>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</si>
  <si>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</si>
  <si>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</si>
  <si>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</si>
  <si>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</si>
  <si>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</si>
  <si>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</si>
  <si>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</si>
  <si>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</si>
  <si>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</si>
  <si>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</si>
  <si>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</si>
  <si>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</si>
  <si>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</si>
  <si>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</si>
  <si>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</si>
  <si>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</si>
  <si>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</si>
  <si>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</si>
  <si>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</si>
  <si>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</si>
  <si>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</si>
  <si>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</si>
  <si>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</si>
  <si>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</si>
  <si>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</si>
  <si>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</si>
  <si>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</si>
  <si>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</si>
  <si>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</si>
  <si>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</si>
  <si>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</si>
  <si>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</si>
  <si>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</si>
  <si>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</si>
  <si>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</si>
  <si>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</si>
  <si>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</si>
  <si>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</si>
  <si>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</si>
  <si>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</si>
  <si>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</si>
  <si>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</si>
  <si>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</si>
  <si>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</si>
  <si>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</si>
  <si>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</si>
  <si>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</si>
  <si>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</si>
  <si>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</si>
  <si>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</si>
  <si>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</si>
  <si>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</si>
  <si>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</si>
  <si>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</si>
  <si>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</si>
  <si>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</si>
  <si>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</si>
  <si>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</si>
  <si>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</si>
  <si>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</si>
  <si>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</si>
  <si>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</si>
  <si>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</si>
  <si>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</si>
  <si>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</si>
  <si>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</si>
  <si>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</si>
  <si>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</si>
  <si>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</si>
  <si>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</si>
  <si>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</si>
  <si>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</si>
  <si>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</si>
  <si>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</si>
  <si>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</si>
  <si>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</si>
  <si>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</si>
  <si>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</si>
  <si>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</si>
  <si>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</si>
  <si>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</si>
  <si>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</si>
  <si>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</si>
  <si>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</si>
  <si>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</si>
  <si>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</si>
  <si>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</si>
  <si>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</si>
  <si>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</si>
  <si>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</si>
  <si>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</si>
  <si>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</si>
  <si>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</si>
  <si>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</si>
  <si>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</si>
  <si>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</si>
  <si>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</si>
  <si>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</si>
  <si>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</si>
  <si>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</si>
  <si>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</si>
  <si>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</si>
  <si>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</si>
  <si>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</si>
  <si>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</si>
  <si>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</si>
  <si>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</si>
  <si>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</si>
  <si>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</si>
  <si>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</si>
  <si>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</si>
  <si>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</si>
  <si>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</si>
  <si>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</si>
  <si>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</si>
  <si>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</si>
  <si>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</si>
  <si>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</si>
  <si>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</si>
  <si>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</si>
  <si>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</si>
  <si>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</si>
  <si>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</si>
  <si>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</si>
  <si>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</si>
  <si>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</si>
  <si>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</si>
  <si>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</si>
  <si>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</si>
  <si>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</si>
  <si>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</si>
  <si>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</si>
  <si>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</si>
  <si>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</si>
  <si>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</si>
  <si>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</si>
  <si>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</si>
  <si>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</si>
  <si>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</si>
  <si>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</si>
  <si>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</si>
  <si>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</si>
  <si>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</si>
  <si>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</si>
  <si>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</si>
  <si>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</si>
  <si>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</si>
  <si>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</si>
  <si>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</si>
  <si>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</si>
  <si>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</si>
  <si>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</si>
  <si>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</si>
  <si>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</si>
  <si>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</si>
  <si>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</si>
  <si>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</si>
  <si>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</si>
  <si>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</si>
  <si>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</si>
  <si>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</si>
  <si>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</si>
  <si>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</si>
  <si>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</si>
  <si>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</si>
  <si>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</si>
  <si>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</si>
  <si>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</si>
  <si>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</si>
  <si>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</si>
  <si>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</si>
  <si>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</si>
  <si>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</si>
  <si>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</si>
  <si>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</si>
  <si>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</si>
  <si>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</si>
  <si>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</si>
  <si>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</si>
  <si>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</si>
  <si>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</si>
  <si>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</si>
  <si>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</si>
  <si>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</si>
  <si>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</si>
  <si>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</si>
  <si>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</si>
  <si>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</si>
  <si>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</si>
  <si>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</si>
  <si>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</si>
  <si>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</si>
  <si>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</si>
  <si>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</si>
  <si>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</si>
  <si>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</si>
  <si>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</si>
  <si>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</si>
  <si>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</si>
  <si>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</si>
  <si>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</si>
  <si>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</si>
  <si>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</si>
  <si>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</si>
  <si>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</si>
  <si>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</si>
  <si>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</si>
  <si>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</si>
  <si>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</si>
  <si>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</si>
  <si>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</si>
  <si>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</si>
  <si>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</si>
  <si>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</si>
  <si>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</si>
  <si>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</si>
  <si>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</si>
  <si>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</si>
  <si>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</si>
  <si>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</si>
  <si>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</si>
  <si>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</si>
  <si>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</si>
  <si>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</si>
  <si>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</si>
  <si>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</si>
  <si>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</si>
  <si>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</si>
  <si>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</si>
  <si>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</si>
  <si>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</si>
  <si>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</si>
  <si>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</si>
  <si>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</si>
  <si>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</si>
  <si>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</si>
  <si>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</si>
  <si>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</si>
  <si>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</si>
  <si>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</si>
  <si>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</si>
  <si>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</si>
  <si>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</si>
  <si>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</si>
  <si>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</si>
  <si>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</si>
  <si>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</si>
  <si>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</si>
  <si>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</si>
  <si>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</si>
  <si>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</si>
  <si>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</si>
  <si>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</si>
  <si>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</si>
  <si>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</si>
  <si>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</si>
  <si>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</si>
  <si>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</si>
  <si>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</si>
  <si>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</si>
  <si>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</si>
  <si>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</si>
  <si>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</si>
  <si>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</si>
  <si>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</si>
  <si>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</si>
  <si>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</si>
  <si>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</si>
  <si>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</si>
  <si>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</si>
  <si>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</si>
  <si>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</si>
  <si>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</si>
  <si>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</si>
  <si>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</si>
  <si>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</si>
  <si>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</si>
  <si>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</si>
  <si>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</si>
  <si>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</si>
  <si>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</si>
  <si>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</si>
  <si>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</si>
  <si>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</si>
  <si>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</si>
  <si>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</si>
  <si>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</si>
  <si>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</si>
  <si>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</si>
  <si>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</si>
  <si>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</si>
  <si>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</si>
  <si>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</si>
  <si>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</si>
  <si>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</si>
  <si>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</si>
  <si>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</si>
  <si>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</si>
  <si>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</si>
  <si>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</si>
  <si>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</si>
  <si>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</si>
  <si>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</si>
  <si>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</si>
  <si>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</si>
  <si>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</si>
  <si>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</si>
  <si>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</si>
  <si>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</si>
  <si>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</si>
  <si>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</si>
  <si>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</si>
  <si>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</si>
  <si>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</si>
  <si>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</si>
  <si>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</si>
  <si>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</si>
  <si>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</si>
  <si>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</si>
  <si>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</si>
  <si>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</si>
  <si>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</si>
  <si>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</si>
  <si>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</si>
  <si>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</si>
  <si>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</si>
  <si>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</si>
  <si>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</si>
  <si>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</si>
  <si>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</si>
  <si>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</si>
  <si>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</si>
  <si>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</si>
  <si>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</si>
  <si>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</si>
  <si>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</si>
  <si>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</si>
  <si>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</si>
  <si>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</si>
  <si>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</si>
  <si>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</si>
  <si>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</si>
  <si>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</si>
  <si>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</si>
  <si>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</si>
  <si>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</si>
  <si>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</si>
  <si>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</si>
  <si>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</si>
  <si>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</si>
  <si>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</si>
  <si>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</si>
  <si>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</si>
  <si>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</si>
  <si>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</si>
  <si>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</si>
  <si>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</si>
  <si>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</si>
  <si>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</si>
  <si>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</si>
  <si>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</si>
  <si>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</si>
  <si>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</si>
  <si>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</si>
  <si>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</si>
  <si>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</si>
  <si>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</si>
  <si>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</si>
  <si>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</si>
  <si>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</si>
  <si>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</si>
  <si>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</si>
  <si>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</si>
  <si>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</si>
  <si>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</si>
  <si>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</si>
  <si>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</si>
  <si>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</si>
  <si>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</si>
  <si>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</si>
  <si>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</si>
  <si>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</si>
  <si>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</si>
  <si>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</si>
  <si>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</si>
  <si>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</si>
  <si>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</si>
  <si>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</si>
  <si>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</si>
  <si>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</si>
  <si>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</si>
  <si>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</si>
  <si>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</si>
  <si>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</si>
  <si>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</si>
  <si>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</si>
  <si>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</si>
  <si>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</si>
  <si>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</si>
  <si>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</si>
  <si>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</si>
  <si>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</si>
  <si>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</si>
  <si>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</si>
  <si>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</si>
  <si>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</si>
  <si>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</si>
  <si>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</si>
  <si>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</si>
  <si>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</si>
  <si>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</si>
  <si>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</si>
  <si>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</si>
  <si>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</si>
  <si>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</si>
  <si>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</si>
  <si>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</si>
  <si>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</si>
  <si>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</si>
  <si>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</si>
  <si>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</si>
  <si>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</si>
  <si>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</si>
  <si>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</si>
  <si>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</si>
  <si>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</si>
  <si>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</si>
  <si>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</si>
  <si>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</si>
  <si>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</si>
  <si>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</si>
  <si>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</si>
  <si>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</si>
  <si>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</si>
  <si>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</si>
  <si>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</si>
  <si>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</si>
  <si>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</si>
  <si>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</si>
  <si>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</si>
  <si>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</si>
  <si>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</si>
  <si>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</si>
  <si>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</si>
  <si>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</si>
  <si>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</si>
  <si>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</si>
  <si>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</si>
  <si>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</si>
  <si>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</si>
  <si>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</si>
  <si>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</si>
  <si>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</si>
  <si>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</si>
  <si>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</si>
  <si>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</si>
  <si>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</si>
  <si>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</si>
  <si>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</si>
  <si>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</si>
  <si>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</si>
  <si>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</si>
  <si>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</si>
  <si>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</si>
  <si>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</si>
  <si>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</si>
  <si>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</si>
  <si>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</si>
  <si>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</si>
  <si>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</si>
  <si>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</si>
  <si>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</si>
  <si>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</si>
  <si>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</si>
  <si>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</si>
  <si>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</si>
  <si>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</si>
  <si>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</si>
  <si>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</si>
  <si>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</si>
  <si>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</si>
  <si>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</si>
  <si>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</si>
  <si>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</si>
  <si>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</si>
  <si>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</si>
  <si>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</si>
  <si>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</si>
  <si>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</si>
  <si>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</si>
  <si>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</si>
  <si>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</si>
  <si>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</si>
  <si>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</si>
  <si>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</si>
  <si>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</si>
  <si>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</si>
  <si>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</si>
  <si>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</si>
  <si>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</si>
  <si>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</si>
  <si>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</si>
  <si>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</si>
  <si>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</si>
  <si>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</si>
  <si>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</si>
  <si>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</si>
  <si>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</si>
  <si>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</si>
  <si>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</si>
  <si>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</si>
  <si>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</si>
  <si>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</si>
  <si>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</si>
  <si>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</si>
  <si>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</si>
  <si>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</si>
  <si>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</si>
  <si>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</si>
  <si>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</si>
  <si>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</si>
  <si>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</si>
  <si>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</si>
  <si>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</si>
  <si>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</si>
  <si>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</si>
  <si>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</si>
  <si>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</si>
  <si>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</si>
  <si>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</si>
  <si>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</si>
  <si>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</si>
  <si>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</si>
  <si>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</si>
  <si>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</si>
  <si>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</si>
  <si>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</si>
  <si>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</si>
  <si>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</si>
  <si>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</si>
  <si>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</si>
  <si>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</si>
  <si>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</si>
  <si>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</si>
  <si>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</si>
  <si>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</si>
  <si>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</si>
  <si>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</si>
  <si>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</si>
  <si>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</si>
  <si>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</si>
  <si>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</si>
  <si>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</si>
  <si>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</si>
  <si>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</si>
  <si>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</si>
  <si>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</si>
  <si>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</si>
  <si>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</si>
  <si>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</si>
  <si>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</si>
  <si>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</si>
  <si>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</si>
  <si>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</si>
  <si>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</si>
  <si>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</si>
  <si>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</si>
  <si>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</si>
  <si>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</si>
  <si>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</si>
  <si>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</si>
  <si>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</si>
  <si>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</si>
  <si>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</si>
  <si>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</si>
  <si>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</si>
  <si>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</si>
  <si>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</si>
  <si>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</si>
  <si>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</si>
  <si>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</si>
  <si>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</si>
  <si>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</si>
  <si>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</si>
  <si>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</si>
  <si>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</si>
  <si>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</si>
  <si>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</si>
  <si>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</si>
  <si>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</si>
  <si>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</si>
  <si>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</si>
  <si>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</si>
  <si>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</si>
  <si>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</si>
  <si>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</si>
  <si>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</si>
  <si>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</si>
  <si>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</si>
  <si>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</si>
  <si>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</si>
  <si>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</si>
  <si>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</si>
  <si>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</si>
  <si>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</si>
  <si>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</si>
  <si>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</si>
  <si>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</si>
  <si>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</si>
  <si>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</si>
  <si>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</si>
  <si>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</si>
  <si>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</si>
  <si>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</si>
  <si>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</si>
  <si>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</si>
  <si>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</si>
  <si>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</si>
  <si>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</si>
  <si>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</si>
  <si>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</si>
  <si>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</si>
  <si>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</si>
  <si>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</si>
  <si>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</si>
  <si>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</si>
  <si>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</si>
  <si>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</si>
  <si>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</si>
  <si>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</si>
  <si>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</si>
  <si>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</si>
  <si>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</si>
  <si>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</si>
  <si>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</si>
  <si>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</si>
  <si>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</si>
  <si>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</si>
  <si>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</si>
  <si>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</si>
  <si>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</si>
  <si>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</si>
  <si>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</si>
  <si>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</si>
  <si>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</si>
  <si>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</si>
  <si>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</si>
  <si>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</si>
  <si>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</si>
  <si>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</si>
  <si>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</si>
  <si>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</si>
  <si>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</si>
  <si>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</si>
  <si>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</si>
  <si>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</si>
  <si>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</si>
  <si>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</si>
  <si>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</si>
  <si>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</si>
  <si>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</si>
  <si>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</si>
  <si>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</si>
  <si>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</si>
  <si>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</si>
  <si>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</si>
  <si>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</si>
  <si>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</si>
  <si>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</si>
  <si>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</si>
  <si>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</si>
  <si>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</si>
  <si>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</si>
  <si>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</si>
  <si>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</si>
  <si>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</si>
  <si>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</si>
  <si>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</si>
  <si>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</si>
  <si>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</si>
  <si>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</si>
  <si>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</si>
  <si>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</si>
  <si>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</si>
  <si>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</si>
  <si>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</si>
  <si>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</si>
  <si>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</si>
  <si>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</si>
  <si>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</si>
  <si>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</si>
  <si>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</si>
  <si>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</si>
  <si>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</si>
  <si>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</si>
  <si>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</si>
  <si>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</si>
  <si>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</si>
  <si>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</si>
  <si>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</si>
  <si>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</si>
  <si>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</si>
  <si>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</si>
  <si>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</si>
  <si>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</si>
  <si>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</si>
  <si>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</si>
  <si>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</si>
  <si>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</si>
  <si>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</si>
  <si>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</si>
  <si>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</si>
  <si>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</si>
  <si>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</si>
  <si>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</si>
  <si>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</si>
  <si>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</si>
  <si>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</si>
  <si>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</si>
  <si>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</si>
  <si>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</si>
  <si>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</si>
  <si>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</si>
  <si>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</si>
  <si>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</si>
  <si>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</si>
  <si>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</si>
  <si>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</si>
  <si>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</si>
  <si>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</si>
  <si>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</si>
  <si>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</si>
  <si>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</si>
  <si>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</si>
  <si>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</si>
  <si>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</si>
  <si>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</si>
  <si>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</si>
  <si>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</si>
  <si>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</si>
  <si>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</si>
  <si>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</si>
  <si>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</si>
  <si>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</si>
  <si>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</si>
  <si>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</si>
  <si>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</si>
  <si>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</si>
  <si>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</si>
  <si>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</si>
  <si>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</si>
  <si>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</si>
  <si>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</si>
  <si>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</si>
  <si>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</si>
  <si>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</si>
  <si>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</si>
  <si>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</si>
  <si>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</si>
  <si>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</si>
  <si>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</si>
  <si>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</si>
  <si>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</si>
  <si>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</si>
  <si>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</si>
  <si>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</si>
  <si>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</si>
  <si>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</si>
  <si>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</si>
  <si>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</si>
  <si>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</si>
  <si>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</si>
  <si>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</si>
  <si>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</si>
  <si>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</si>
  <si>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</si>
  <si>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</si>
  <si>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</si>
  <si>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</si>
  <si>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</si>
  <si>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</si>
  <si>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</si>
  <si>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</si>
  <si>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</si>
  <si>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</si>
  <si>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</si>
  <si>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</si>
  <si>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</si>
  <si>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</si>
  <si>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</si>
  <si>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</si>
  <si>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</si>
  <si>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</si>
  <si>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</si>
  <si>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</si>
  <si>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</si>
  <si>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</si>
  <si>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</si>
  <si>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</si>
  <si>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</si>
  <si>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</si>
  <si>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</si>
  <si>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</si>
  <si>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</si>
  <si>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</si>
  <si>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</si>
  <si>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</si>
  <si>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</si>
  <si>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</si>
  <si>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</si>
  <si>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</si>
  <si>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</si>
  <si>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</si>
  <si>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</si>
  <si>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</si>
  <si>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</si>
  <si>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</si>
  <si>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</si>
  <si>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</si>
  <si>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</si>
  <si>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</si>
  <si>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</si>
  <si>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</si>
  <si>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</si>
  <si>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</si>
  <si>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</si>
  <si>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</si>
  <si>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</si>
  <si>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</si>
  <si>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</si>
  <si>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</si>
  <si>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</si>
  <si>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</si>
  <si>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</si>
  <si>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</si>
  <si>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</si>
  <si>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</si>
  <si>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</si>
  <si>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</si>
  <si>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</si>
  <si>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</si>
  <si>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</si>
  <si>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</si>
  <si>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</si>
  <si>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</si>
  <si>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</si>
  <si>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</si>
  <si>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</si>
  <si>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</si>
  <si>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</si>
  <si>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</si>
  <si>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</si>
  <si>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</si>
  <si>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</si>
  <si>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</si>
  <si>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</si>
  <si>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</si>
  <si>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</si>
  <si>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</si>
  <si>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</si>
  <si>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</si>
  <si>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</si>
  <si>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</si>
  <si>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</si>
  <si>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</si>
  <si>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</si>
  <si>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</si>
  <si>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</si>
  <si>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</si>
  <si>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</si>
  <si>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</si>
  <si>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</si>
  <si>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</si>
  <si>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</si>
  <si>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</si>
  <si>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</si>
  <si>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</si>
  <si>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</si>
  <si>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</si>
  <si>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</si>
  <si>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</si>
  <si>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</si>
  <si>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</si>
  <si>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</si>
  <si>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</si>
  <si>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</si>
  <si>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</si>
  <si>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</si>
  <si>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</si>
  <si>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</si>
  <si>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</si>
  <si>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</si>
  <si>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</si>
  <si>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</si>
  <si>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</si>
  <si>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</si>
  <si>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</si>
  <si>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</si>
  <si>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</si>
  <si>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</si>
  <si>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</si>
  <si>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</si>
  <si>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</si>
  <si>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</si>
  <si>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</si>
  <si>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</si>
  <si>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</si>
  <si>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</si>
  <si>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</si>
  <si>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</si>
  <si>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</si>
  <si>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</si>
  <si>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</si>
  <si>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</si>
  <si>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</si>
  <si>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</si>
  <si>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</si>
  <si>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</si>
  <si>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</si>
  <si>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</si>
  <si>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</si>
  <si>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</si>
  <si>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</si>
  <si>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</si>
  <si>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</si>
  <si>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</si>
  <si>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</si>
  <si>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</si>
  <si>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</si>
  <si>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</si>
  <si>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</si>
  <si>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</si>
  <si>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</si>
  <si>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</si>
  <si>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</si>
  <si>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</si>
  <si>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</si>
  <si>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</si>
  <si>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</si>
  <si>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</si>
  <si>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</si>
  <si>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</si>
  <si>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</si>
  <si>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</si>
  <si>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</si>
  <si>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</si>
  <si>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</si>
  <si>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</si>
  <si>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</si>
  <si>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</si>
  <si>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</si>
  <si>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</si>
  <si>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</si>
  <si>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</si>
  <si>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</si>
  <si>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</si>
  <si>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</si>
  <si>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</si>
  <si>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</si>
  <si>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</si>
  <si>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</si>
  <si>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</si>
  <si>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</si>
  <si>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</si>
  <si>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</si>
  <si>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</si>
  <si>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</si>
  <si>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</si>
  <si>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</si>
  <si>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</si>
  <si>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</si>
  <si>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</si>
  <si>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</si>
  <si>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</si>
  <si>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</si>
  <si>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</si>
  <si>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</si>
  <si>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</si>
  <si>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</si>
  <si>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</si>
  <si>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</si>
  <si>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</si>
  <si>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</si>
  <si>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</si>
  <si>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</si>
  <si>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</si>
  <si>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</si>
  <si>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</si>
  <si>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</si>
  <si>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</si>
  <si>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</si>
  <si>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</si>
  <si>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</si>
  <si>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</si>
  <si>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</si>
  <si>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</si>
  <si>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</si>
  <si>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</si>
  <si>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</si>
  <si>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</si>
  <si>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</si>
  <si>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</si>
  <si>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</si>
  <si>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</si>
  <si>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</si>
  <si>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</si>
  <si>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</si>
  <si>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</si>
  <si>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</si>
  <si>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</si>
  <si>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</si>
  <si>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</si>
  <si>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</si>
  <si>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</si>
  <si>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</si>
  <si>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</si>
  <si>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</si>
  <si>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</si>
  <si>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</si>
  <si>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</si>
  <si>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</si>
  <si>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</si>
  <si>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</si>
  <si>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</si>
  <si>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</si>
  <si>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</si>
  <si>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</si>
  <si>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</si>
  <si>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</si>
  <si>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</si>
  <si>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</si>
  <si>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</si>
  <si>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</si>
  <si>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</si>
  <si>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</si>
  <si>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</si>
  <si>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</si>
  <si>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</si>
  <si>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</si>
  <si>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</si>
  <si>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</si>
  <si>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</si>
  <si>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</si>
  <si>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</si>
  <si>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</si>
  <si>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</si>
  <si>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</si>
  <si>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</si>
  <si>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</si>
  <si>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</si>
  <si>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</si>
  <si>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</si>
  <si>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</si>
  <si>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</si>
  <si>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</si>
  <si>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</si>
  <si>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</si>
  <si>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</si>
  <si>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</si>
  <si>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</si>
  <si>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</si>
  <si>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</si>
  <si>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</si>
  <si>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</si>
  <si>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</si>
  <si>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</si>
  <si>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</si>
  <si>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</si>
  <si>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</si>
  <si>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</si>
  <si>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</si>
  <si>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</si>
  <si>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</si>
  <si>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</si>
  <si>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</si>
  <si>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</si>
  <si>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</si>
  <si>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</si>
  <si>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</si>
  <si>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</si>
  <si>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</si>
  <si>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</si>
  <si>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</si>
  <si>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</si>
  <si>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</si>
  <si>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</si>
  <si>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</si>
  <si>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</si>
  <si>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</si>
  <si>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</si>
  <si>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</si>
  <si>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</si>
  <si>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</si>
  <si>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</si>
  <si>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</si>
  <si>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</si>
  <si>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</si>
  <si>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</si>
  <si>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</si>
  <si>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</si>
  <si>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</si>
  <si>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</si>
  <si>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</si>
  <si>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</si>
  <si>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</si>
  <si>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</si>
  <si>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</si>
  <si>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</si>
  <si>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</si>
  <si>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</si>
  <si>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</si>
  <si>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</si>
  <si>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</si>
  <si>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</si>
  <si>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</si>
  <si>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</si>
  <si>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</si>
  <si>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</si>
  <si>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</si>
  <si>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</si>
  <si>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</si>
  <si>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</si>
  <si>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</si>
  <si>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</si>
  <si>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</si>
  <si>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</si>
  <si>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</si>
  <si>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</si>
  <si>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</si>
  <si>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</si>
  <si>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</si>
  <si>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</si>
  <si>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</si>
  <si>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</si>
  <si>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</si>
  <si>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</si>
  <si>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</si>
  <si>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</si>
  <si>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</si>
  <si>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</si>
  <si>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</si>
  <si>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</si>
  <si>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</si>
  <si>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</si>
  <si>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</si>
  <si>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</si>
  <si>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</si>
  <si>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</si>
  <si>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</si>
  <si>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</si>
  <si>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</si>
  <si>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</si>
  <si>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</si>
  <si>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</si>
  <si>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</si>
  <si>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</si>
  <si>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</si>
  <si>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</si>
  <si>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</si>
  <si>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</si>
  <si>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</si>
  <si>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</si>
  <si>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</si>
  <si>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</si>
  <si>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</si>
  <si>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</si>
  <si>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</si>
  <si>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</si>
  <si>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</si>
  <si>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</si>
  <si>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</si>
  <si>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</si>
  <si>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</si>
  <si>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</si>
  <si>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</si>
  <si>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</si>
  <si>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</si>
  <si>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</si>
  <si>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</si>
  <si>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</si>
  <si>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</si>
  <si>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</si>
  <si>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</si>
  <si>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</si>
  <si>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</si>
  <si>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</si>
  <si>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</si>
  <si>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</si>
  <si>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</si>
  <si>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</si>
  <si>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</si>
  <si>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</si>
  <si>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</si>
  <si>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</si>
  <si>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</si>
  <si>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</si>
  <si>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</si>
  <si>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</si>
  <si>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</si>
  <si>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</si>
  <si>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</si>
  <si>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</si>
  <si>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</si>
  <si>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</si>
  <si>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</si>
  <si>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</si>
  <si>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</si>
  <si>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</si>
  <si>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</si>
  <si>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</si>
  <si>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</si>
  <si>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</si>
  <si>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</si>
  <si>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</si>
  <si>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</si>
  <si>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</si>
  <si>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</si>
  <si>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</si>
  <si>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</si>
  <si>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</si>
  <si>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</si>
  <si>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</si>
  <si>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</si>
  <si>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</si>
  <si>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</si>
  <si>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</si>
  <si>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</si>
  <si>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</si>
  <si>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</si>
  <si>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</si>
  <si>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</si>
  <si>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</si>
  <si>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</si>
  <si>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</si>
  <si>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</si>
  <si>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</si>
  <si>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</si>
  <si>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</si>
  <si>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</si>
  <si>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</si>
  <si>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</si>
  <si>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</si>
  <si>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</si>
  <si>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</si>
  <si>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</si>
  <si>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</si>
  <si>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</si>
  <si>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</si>
  <si>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</si>
  <si>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</si>
  <si>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</si>
  <si>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</si>
  <si>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</si>
  <si>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</si>
  <si>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</si>
  <si>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</si>
  <si>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</si>
  <si>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</si>
  <si>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</si>
  <si>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</si>
  <si>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</si>
  <si>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</si>
  <si>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</si>
  <si>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</si>
  <si>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</si>
  <si>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</si>
  <si>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</si>
  <si>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</si>
  <si>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</si>
  <si>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</si>
  <si>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</si>
  <si>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</si>
  <si>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</si>
  <si>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</si>
  <si>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</si>
  <si>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</si>
  <si>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</si>
  <si>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</si>
  <si>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</si>
  <si>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</si>
  <si>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</si>
  <si>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</si>
  <si>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</si>
  <si>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</si>
  <si>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</si>
  <si>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</si>
  <si>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</si>
  <si>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</si>
  <si>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</si>
  <si>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</si>
  <si>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</si>
  <si>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</si>
  <si>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</si>
  <si>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</si>
  <si>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</si>
  <si>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</si>
  <si>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</si>
  <si>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</si>
  <si>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</si>
  <si>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</si>
  <si>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</si>
  <si>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</si>
  <si>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</si>
  <si>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</si>
  <si>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</si>
  <si>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</si>
  <si>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</si>
  <si>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</si>
  <si>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</si>
  <si>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</si>
  <si>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</si>
  <si>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</si>
  <si>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</si>
  <si>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</si>
  <si>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</si>
  <si>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</si>
  <si>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</si>
  <si>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</si>
  <si>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</si>
  <si>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</si>
  <si>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</si>
  <si>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</si>
  <si>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</si>
  <si>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</si>
  <si>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</si>
  <si>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</si>
  <si>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</si>
  <si>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</si>
  <si>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</si>
  <si>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</si>
  <si>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</si>
  <si>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</si>
  <si>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</si>
  <si>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</si>
  <si>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</si>
  <si>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</si>
  <si>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</si>
  <si>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</si>
  <si>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</si>
  <si>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</si>
  <si>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</si>
  <si>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</si>
  <si>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</si>
  <si>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</si>
  <si>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</si>
  <si>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</si>
  <si>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</si>
  <si>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</si>
  <si>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</si>
  <si>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</si>
  <si>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</si>
  <si>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</si>
  <si>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</si>
  <si>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</si>
  <si>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</si>
  <si>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</si>
  <si>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</si>
  <si>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</si>
  <si>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</si>
  <si>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</si>
  <si>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</si>
  <si>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</si>
  <si>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</si>
  <si>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</si>
  <si>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</si>
  <si>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</si>
  <si>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</si>
  <si>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</si>
  <si>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</si>
  <si>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</si>
  <si>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</si>
  <si>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</si>
  <si>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</si>
  <si>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</si>
  <si>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</si>
  <si>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</si>
  <si>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</si>
  <si>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</si>
  <si>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</si>
  <si>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</si>
  <si>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</si>
  <si>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</si>
  <si>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</si>
  <si>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</si>
  <si>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</si>
  <si>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</si>
  <si>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</si>
  <si>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</si>
  <si>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</si>
  <si>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</si>
  <si>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</si>
  <si>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</si>
  <si>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</si>
  <si>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</si>
  <si>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</si>
  <si>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</si>
  <si>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</si>
  <si>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</si>
  <si>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</si>
  <si>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</si>
  <si>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</si>
  <si>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</si>
  <si>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</si>
  <si>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</si>
  <si>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</si>
  <si>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</si>
  <si>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</si>
  <si>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</si>
  <si>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</si>
  <si>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</si>
  <si>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</si>
  <si>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</si>
  <si>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</si>
  <si>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</si>
  <si>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</si>
  <si>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</si>
  <si>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</si>
  <si>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</si>
  <si>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</si>
  <si>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</si>
  <si>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</si>
  <si>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</si>
  <si>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</si>
  <si>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</si>
  <si>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</si>
  <si>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</si>
  <si>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</si>
  <si>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</si>
  <si>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</si>
  <si>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</si>
  <si>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</si>
  <si>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</si>
  <si>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</si>
  <si>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</si>
  <si>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</si>
  <si>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</si>
  <si>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</si>
  <si>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</si>
  <si>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</si>
  <si>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</si>
  <si>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</si>
  <si>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</si>
  <si>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</si>
  <si>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</si>
  <si>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</si>
  <si>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</si>
  <si>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</si>
  <si>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</si>
  <si>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</si>
  <si>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</si>
  <si>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</si>
  <si>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</si>
  <si>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</si>
  <si>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</si>
  <si>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</si>
  <si>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</si>
  <si>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</si>
  <si>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</si>
  <si>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</si>
  <si>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</si>
  <si>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</si>
  <si>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</si>
  <si>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</si>
  <si>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</si>
  <si>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</si>
  <si>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</si>
  <si>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</si>
  <si>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</si>
  <si>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</si>
  <si>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</si>
  <si>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</si>
  <si>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</si>
  <si>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</si>
  <si>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</si>
  <si>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</si>
  <si>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</si>
  <si>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</si>
  <si>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</si>
  <si>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</si>
  <si>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</si>
  <si>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</si>
  <si>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</si>
  <si>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</si>
  <si>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</si>
  <si>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</si>
  <si>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</si>
  <si>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</si>
  <si>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</si>
  <si>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</si>
  <si>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</si>
  <si>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</si>
  <si>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</si>
  <si>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</si>
  <si>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</si>
  <si>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</si>
  <si>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</si>
  <si>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</si>
  <si>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</si>
  <si>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</si>
  <si>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</si>
  <si>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</si>
  <si>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</si>
  <si>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</si>
  <si>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</si>
  <si>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</si>
  <si>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</si>
  <si>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</si>
  <si>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</si>
  <si>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</si>
  <si>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</si>
  <si>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</si>
  <si>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</si>
  <si>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</si>
  <si>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</si>
  <si>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</si>
  <si>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</si>
  <si>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</si>
  <si>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</si>
  <si>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</si>
  <si>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</si>
  <si>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</si>
  <si>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</si>
  <si>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</si>
  <si>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</si>
  <si>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</si>
  <si>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</si>
  <si>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</si>
  <si>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</si>
  <si>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</si>
  <si>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</si>
  <si>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</si>
  <si>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</si>
  <si>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</si>
  <si>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</si>
  <si>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</si>
  <si>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</si>
  <si>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</si>
  <si>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</si>
  <si>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</si>
  <si>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</si>
  <si>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</si>
  <si>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</si>
  <si>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</si>
  <si>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</si>
  <si>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</si>
  <si>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</si>
  <si>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</si>
  <si>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</si>
  <si>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</si>
  <si>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</si>
  <si>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</si>
  <si>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</si>
  <si>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</si>
  <si>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</si>
  <si>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</si>
  <si>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</si>
  <si>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</si>
  <si>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</si>
  <si>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</si>
  <si>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</si>
  <si>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</si>
  <si>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</si>
  <si>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</si>
  <si>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</si>
  <si>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</si>
  <si>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</si>
  <si>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</si>
  <si>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</si>
  <si>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</si>
  <si>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</si>
  <si>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</si>
  <si>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</si>
  <si>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</si>
  <si>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</si>
  <si>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</si>
  <si>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</si>
  <si>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</si>
  <si>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</si>
  <si>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</si>
  <si>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</si>
  <si>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</si>
  <si>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</si>
  <si>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</si>
  <si>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</si>
  <si>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</si>
  <si>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</si>
  <si>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</si>
  <si>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</si>
  <si>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</si>
  <si>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</si>
  <si>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</si>
  <si>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</si>
  <si>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</si>
  <si>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</si>
  <si>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</si>
  <si>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</si>
  <si>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</si>
  <si>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</si>
  <si>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</si>
  <si>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</si>
  <si>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</si>
  <si>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</si>
  <si>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</si>
  <si>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</si>
  <si>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</si>
  <si>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</si>
  <si>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</si>
  <si>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</si>
  <si>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</si>
  <si>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</si>
  <si>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</si>
  <si>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</si>
  <si>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</si>
  <si>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</si>
  <si>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</si>
  <si>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</si>
  <si>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</si>
  <si>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</si>
  <si>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</si>
  <si>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</si>
  <si>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</si>
  <si>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</si>
  <si>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</si>
  <si>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</si>
  <si>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</si>
  <si>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</si>
  <si>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</si>
  <si>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</si>
  <si>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</si>
  <si>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</si>
  <si>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</si>
  <si>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</si>
  <si>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</si>
  <si>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</si>
  <si>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</si>
  <si>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</si>
  <si>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</si>
  <si>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</si>
  <si>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</si>
  <si>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</si>
  <si>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</si>
  <si>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</si>
  <si>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</si>
  <si>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</si>
  <si>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</si>
  <si>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</si>
  <si>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</si>
  <si>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</si>
  <si>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</si>
  <si>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</si>
  <si>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</si>
  <si>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</si>
  <si>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</si>
  <si>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</si>
  <si>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</si>
  <si>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</si>
  <si>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</si>
  <si>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</si>
  <si>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</si>
  <si>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</si>
  <si>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</si>
  <si>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</si>
  <si>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</si>
  <si>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</si>
  <si>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</si>
  <si>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</si>
  <si>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</si>
  <si>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</si>
  <si>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</si>
  <si>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</si>
  <si>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</si>
  <si>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</si>
  <si>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</si>
  <si>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</si>
  <si>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</si>
  <si>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</si>
  <si>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</si>
  <si>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</si>
  <si>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</si>
  <si>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</si>
  <si>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</si>
  <si>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</si>
  <si>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</si>
  <si>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</si>
  <si>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</si>
  <si>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</si>
  <si>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</si>
  <si>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</si>
  <si>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</si>
  <si>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</si>
  <si>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</si>
  <si>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</si>
  <si>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</si>
  <si>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</si>
  <si>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</si>
  <si>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</si>
  <si>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</si>
  <si>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</si>
  <si>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</si>
  <si>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</si>
  <si>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</si>
  <si>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</si>
  <si>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</si>
  <si>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</si>
  <si>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</si>
  <si>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</si>
  <si>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</si>
  <si>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</si>
  <si>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</si>
  <si>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</si>
  <si>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</si>
  <si>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</si>
  <si>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</si>
  <si>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</si>
  <si>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</si>
  <si>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</si>
  <si>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</si>
  <si>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</si>
  <si>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</si>
  <si>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</si>
  <si>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</si>
  <si>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</si>
  <si>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</si>
  <si>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</si>
  <si>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</si>
  <si>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</si>
  <si>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</si>
  <si>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</si>
  <si>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</si>
  <si>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</si>
  <si>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</si>
  <si>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</si>
  <si>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</si>
  <si>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</si>
  <si>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</si>
  <si>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</si>
  <si>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</si>
  <si>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</si>
  <si>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</si>
  <si>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</si>
  <si>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</si>
  <si>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</si>
  <si>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</si>
  <si>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</si>
  <si>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</si>
  <si>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</si>
  <si>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</si>
  <si>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</si>
  <si>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</si>
  <si>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</si>
  <si>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</si>
  <si>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</si>
  <si>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</si>
  <si>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</si>
  <si>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</si>
  <si>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</si>
  <si>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</si>
  <si>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</si>
  <si>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</si>
  <si>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</si>
  <si>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</si>
  <si>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</si>
  <si>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</si>
  <si>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</si>
  <si>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</si>
  <si>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</si>
  <si>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</si>
  <si>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</si>
  <si>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</si>
  <si>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</si>
  <si>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</si>
  <si>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</si>
  <si>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</si>
  <si>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</si>
  <si>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</si>
  <si>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</si>
  <si>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</si>
  <si>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</si>
  <si>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</si>
  <si>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</si>
  <si>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</si>
  <si>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</si>
  <si>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</si>
  <si>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</si>
  <si>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</si>
  <si>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</si>
  <si>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</si>
  <si>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</si>
  <si>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</si>
  <si>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</si>
  <si>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</si>
  <si>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</si>
  <si>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</si>
  <si>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</si>
  <si>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</si>
  <si>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</si>
  <si>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</si>
  <si>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</si>
  <si>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</si>
  <si>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</si>
  <si>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</si>
  <si>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</si>
  <si>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</si>
  <si>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</si>
  <si>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</si>
  <si>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</si>
  <si>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</si>
  <si>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</si>
  <si>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</si>
  <si>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</si>
  <si>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</si>
  <si>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</si>
  <si>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</si>
  <si>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</si>
  <si>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</si>
  <si>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</si>
  <si>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</si>
  <si>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</si>
  <si>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</si>
  <si>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</si>
  <si>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</si>
  <si>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</si>
  <si>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</si>
  <si>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</si>
  <si>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</si>
  <si>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</si>
  <si>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</si>
  <si>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</si>
  <si>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</si>
  <si>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</si>
  <si>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</si>
  <si>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</si>
  <si>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</si>
  <si>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</si>
  <si>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</si>
  <si>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</si>
  <si>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</si>
  <si>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</si>
  <si>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</si>
  <si>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</si>
  <si>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</si>
  <si>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</si>
  <si>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</si>
  <si>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</si>
  <si>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</si>
  <si>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</si>
  <si>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</si>
  <si>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</si>
  <si>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</si>
  <si>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</si>
  <si>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</si>
  <si>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</si>
  <si>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</si>
  <si>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</si>
  <si>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</si>
  <si>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</si>
  <si>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</si>
  <si>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</si>
  <si>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</si>
  <si>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</si>
  <si>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</si>
  <si>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</si>
  <si>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</si>
  <si>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</si>
  <si>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</si>
  <si>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</si>
  <si>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</si>
  <si>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</si>
  <si>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</si>
  <si>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</si>
  <si>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</si>
  <si>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</si>
  <si>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</si>
  <si>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</si>
  <si>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</si>
  <si>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</si>
  <si>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</si>
  <si>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</si>
  <si>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</si>
  <si>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</si>
  <si>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</si>
  <si>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</si>
  <si>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</si>
  <si>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</si>
  <si>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</si>
  <si>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</si>
  <si>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</si>
  <si>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</si>
  <si>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</si>
  <si>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</si>
  <si>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</si>
  <si>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</si>
  <si>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</si>
  <si>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</si>
  <si>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</si>
  <si>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</si>
  <si>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</si>
  <si>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</si>
  <si>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</si>
  <si>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</si>
  <si>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</si>
  <si>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</si>
  <si>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</si>
  <si>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</si>
  <si>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</si>
  <si>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</si>
  <si>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</si>
  <si>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</si>
  <si>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</si>
  <si>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</si>
  <si>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</si>
  <si>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</si>
  <si>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</si>
  <si>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</si>
  <si>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</si>
  <si>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</si>
  <si>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</si>
  <si>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</si>
  <si>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</si>
  <si>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</si>
  <si>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</si>
  <si>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</si>
  <si>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</si>
  <si>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</si>
  <si>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</si>
  <si>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</si>
  <si>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</si>
  <si>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</si>
  <si>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</si>
  <si>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</si>
  <si>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</si>
  <si>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</si>
  <si>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</si>
  <si>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</si>
  <si>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</si>
  <si>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</si>
  <si>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</si>
  <si>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</si>
  <si>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</si>
  <si>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</si>
  <si>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</si>
  <si>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</si>
  <si>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</si>
  <si>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</si>
  <si>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</si>
  <si>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</si>
  <si>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</si>
  <si>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</si>
  <si>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</si>
  <si>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</si>
  <si>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</si>
  <si>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</si>
  <si>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</si>
  <si>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</si>
  <si>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</si>
  <si>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</si>
  <si>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</si>
  <si>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</si>
  <si>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</si>
  <si>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</si>
  <si>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</si>
  <si>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</si>
  <si>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</si>
  <si>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</si>
  <si>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</si>
  <si>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</si>
  <si>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</si>
  <si>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</si>
  <si>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</si>
  <si>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</si>
  <si>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</si>
  <si>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</si>
  <si>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</si>
  <si>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</si>
  <si>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</si>
  <si>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</si>
  <si>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</si>
  <si>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</si>
  <si>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</si>
  <si>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</si>
  <si>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</si>
  <si>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</si>
  <si>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</si>
  <si>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</si>
  <si>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</si>
  <si>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</si>
  <si>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</si>
  <si>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</si>
  <si>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</si>
  <si>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</si>
  <si>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</si>
  <si>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</si>
  <si>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</si>
  <si>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</si>
  <si>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</si>
  <si>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</si>
  <si>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</si>
  <si>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</si>
  <si>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</si>
  <si>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</si>
  <si>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</si>
  <si>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</si>
  <si>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</si>
  <si>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</si>
  <si>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</si>
  <si>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</si>
  <si>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</si>
  <si>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</si>
  <si>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</si>
  <si>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</si>
  <si>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</si>
  <si>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</si>
  <si>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</si>
  <si>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</si>
  <si>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</si>
  <si>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</si>
  <si>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</si>
  <si>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</si>
  <si>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</si>
  <si>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</si>
  <si>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</si>
  <si>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</si>
  <si>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</si>
  <si>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</si>
  <si>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</si>
  <si>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</si>
  <si>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</si>
  <si>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</si>
  <si>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</si>
  <si>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</si>
  <si>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</si>
  <si>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</si>
  <si>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</si>
  <si>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</si>
  <si>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</si>
  <si>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</si>
  <si>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</si>
  <si>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</si>
  <si>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</si>
  <si>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</si>
  <si>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</si>
  <si>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</si>
  <si>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</si>
  <si>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</si>
  <si>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</si>
  <si>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</si>
  <si>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</si>
  <si>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</si>
  <si>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</si>
  <si>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</si>
  <si>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</si>
  <si>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</si>
  <si>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</si>
  <si>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</si>
  <si>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</si>
  <si>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</si>
  <si>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</si>
  <si>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</si>
  <si>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</si>
  <si>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</si>
  <si>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</si>
  <si>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</si>
  <si>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</si>
  <si>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</si>
  <si>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</si>
  <si>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</si>
  <si>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</si>
  <si>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</si>
  <si>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</si>
  <si>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</si>
  <si>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</si>
  <si>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</si>
  <si>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</si>
  <si>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</si>
  <si>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</si>
  <si>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</si>
  <si>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</si>
  <si>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</si>
  <si>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</si>
  <si>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</si>
  <si>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</si>
  <si>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</si>
  <si>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</si>
  <si>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</si>
  <si>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</si>
  <si>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</si>
  <si>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</si>
  <si>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</si>
  <si>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</si>
  <si>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</si>
  <si>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</si>
  <si>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</si>
  <si>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</si>
  <si>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</si>
  <si>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</si>
  <si>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</si>
  <si>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</si>
  <si>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</si>
  <si>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</si>
  <si>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</si>
  <si>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</si>
  <si>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</si>
  <si>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</si>
  <si>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</si>
  <si>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</si>
  <si>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</si>
  <si>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</si>
  <si>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</si>
  <si>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</si>
  <si>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</si>
  <si>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</si>
  <si>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</si>
  <si>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</si>
  <si>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</si>
  <si>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</si>
  <si>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</si>
  <si>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</si>
  <si>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</si>
  <si>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</si>
  <si>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</si>
  <si>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</si>
  <si>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</si>
  <si>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</si>
  <si>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</si>
  <si>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</si>
  <si>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</si>
  <si>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</si>
  <si>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</si>
  <si>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</si>
  <si>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</si>
  <si>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</si>
  <si>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</si>
  <si>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</si>
  <si>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</si>
  <si>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</si>
  <si>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</si>
  <si>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</si>
  <si>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</si>
  <si>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</si>
  <si>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</si>
  <si>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</si>
  <si>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</si>
  <si>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</si>
  <si>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</si>
  <si>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</si>
  <si>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</si>
  <si>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</si>
  <si>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</si>
  <si>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</si>
  <si>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</si>
  <si>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</si>
  <si>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</si>
  <si>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</si>
  <si>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</si>
  <si>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</si>
  <si>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</si>
  <si>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</si>
  <si>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</si>
  <si>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</si>
  <si>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</si>
  <si>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</si>
  <si>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</si>
  <si>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</si>
  <si>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</si>
  <si>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</si>
  <si>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</si>
  <si>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</si>
  <si>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</si>
  <si>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</si>
  <si>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</si>
  <si>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</si>
  <si>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</si>
  <si>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</si>
  <si>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</si>
  <si>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</si>
  <si>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</si>
  <si>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</si>
  <si>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</si>
  <si>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</si>
  <si>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</si>
  <si>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</si>
  <si>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</si>
  <si>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</si>
  <si>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</si>
  <si>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</si>
  <si>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</si>
  <si>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</si>
  <si>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</si>
  <si>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</si>
  <si>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</si>
  <si>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</si>
  <si>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</si>
  <si>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</si>
  <si>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</si>
  <si>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</si>
  <si>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</si>
  <si>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</si>
  <si>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</si>
  <si>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</si>
  <si>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</si>
  <si>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</si>
  <si>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</si>
  <si>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</si>
  <si>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</si>
  <si>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</si>
  <si>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</si>
  <si>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</si>
  <si>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</si>
  <si>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</si>
  <si>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</si>
  <si>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</si>
  <si>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</si>
  <si>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</si>
  <si>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</si>
  <si>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</si>
  <si>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</si>
  <si>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</si>
  <si>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</si>
  <si>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</si>
  <si>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</si>
  <si>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</si>
  <si>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</si>
  <si>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</si>
  <si>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</si>
  <si>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</si>
  <si>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</si>
  <si>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</si>
  <si>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</si>
  <si>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</si>
  <si>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</si>
  <si>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</si>
  <si>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</si>
  <si>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</si>
  <si>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</si>
  <si>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</si>
  <si>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</si>
  <si>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</si>
  <si>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</si>
  <si>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</si>
  <si>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</si>
  <si>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</si>
  <si>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</si>
  <si>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</si>
  <si>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</si>
  <si>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</si>
  <si>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</si>
  <si>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</si>
  <si>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</si>
  <si>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</si>
  <si>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</si>
  <si>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</si>
  <si>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</si>
  <si>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</si>
  <si>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</si>
  <si>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</si>
  <si>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</si>
  <si>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</si>
  <si>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</si>
  <si>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</si>
  <si>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</si>
  <si>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</si>
  <si>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</si>
  <si>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</si>
  <si>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</si>
  <si>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</si>
  <si>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</si>
  <si>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</si>
  <si>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</si>
  <si>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</si>
  <si>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</si>
  <si>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</si>
  <si>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</si>
  <si>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</si>
  <si>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</si>
  <si>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</si>
  <si>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</si>
  <si>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</si>
  <si>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</si>
  <si>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</si>
  <si>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</si>
  <si>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</si>
  <si>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</si>
  <si>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</si>
  <si>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</si>
  <si>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</si>
  <si>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</si>
  <si>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</si>
  <si>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</si>
  <si>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</si>
  <si>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</si>
  <si>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</si>
  <si>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</si>
  <si>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</si>
  <si>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</si>
  <si>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</si>
  <si>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</si>
  <si>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</si>
  <si>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</si>
  <si>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</si>
  <si>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</si>
  <si>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</si>
  <si>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</si>
  <si>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</si>
  <si>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</si>
  <si>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</si>
  <si>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</si>
  <si>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</si>
  <si>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</si>
  <si>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</si>
  <si>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</si>
  <si>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</si>
  <si>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</si>
  <si>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</si>
  <si>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</si>
  <si>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</si>
  <si>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</si>
  <si>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</si>
  <si>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</si>
  <si>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</si>
  <si>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</si>
  <si>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</si>
  <si>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</si>
  <si>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</si>
  <si>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</si>
  <si>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</si>
  <si>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</si>
  <si>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</si>
  <si>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</si>
  <si>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</si>
  <si>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</si>
  <si>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</si>
  <si>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</si>
  <si>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</si>
  <si>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</si>
  <si>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</si>
  <si>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</si>
  <si>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</si>
  <si>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</si>
  <si>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</si>
  <si>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</si>
  <si>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</si>
  <si>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</si>
  <si>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</si>
  <si>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</si>
  <si>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</si>
  <si>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</si>
  <si>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</si>
  <si>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</si>
  <si>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</si>
  <si>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</si>
  <si>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</si>
  <si>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</si>
  <si>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</si>
  <si>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</si>
  <si>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</si>
  <si>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</si>
  <si>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</si>
  <si>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</si>
  <si>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</si>
  <si>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</si>
  <si>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</si>
  <si>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</si>
  <si>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</si>
  <si>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</si>
  <si>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</si>
  <si>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</si>
  <si>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</si>
  <si>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</si>
  <si>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</si>
  <si>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</si>
  <si>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</si>
  <si>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</si>
  <si>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</si>
  <si>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</si>
  <si>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</si>
  <si>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</si>
  <si>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</si>
  <si>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</si>
  <si>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</si>
  <si>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</si>
  <si>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</si>
  <si>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</si>
  <si>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</si>
  <si>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</si>
  <si>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</si>
  <si>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</si>
  <si>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</si>
  <si>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</si>
  <si>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</si>
  <si>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</si>
  <si>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</si>
  <si>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</si>
  <si>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</si>
  <si>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</si>
  <si>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</si>
  <si>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</si>
  <si>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</si>
  <si>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</si>
  <si>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</si>
  <si>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</si>
  <si>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</si>
  <si>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</si>
  <si>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</si>
  <si>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</si>
  <si>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</si>
  <si>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</si>
  <si>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</si>
  <si>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</si>
  <si>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</si>
  <si>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</si>
  <si>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</si>
  <si>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</si>
  <si>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</si>
  <si>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</si>
  <si>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</si>
  <si>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</si>
  <si>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</si>
  <si>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</si>
  <si>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</si>
  <si>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</si>
  <si>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</si>
  <si>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</si>
  <si>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</si>
  <si>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</si>
  <si>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</si>
  <si>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</si>
  <si>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</si>
  <si>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</si>
  <si>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</si>
  <si>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</si>
  <si>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</si>
  <si>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</si>
  <si>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</si>
  <si>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</si>
  <si>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</si>
  <si>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</si>
  <si>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</si>
  <si>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</si>
  <si>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</si>
  <si>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</si>
  <si>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</si>
  <si>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</si>
  <si>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</si>
  <si>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</si>
  <si>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</si>
  <si>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</si>
  <si>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</si>
  <si>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</si>
  <si>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</si>
  <si>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</si>
  <si>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</si>
  <si>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</si>
  <si>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</si>
  <si>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</si>
  <si>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</si>
  <si>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</si>
  <si>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</si>
  <si>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</si>
  <si>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</si>
  <si>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</si>
  <si>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</si>
  <si>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</si>
  <si>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</si>
  <si>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</si>
  <si>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</si>
  <si>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</si>
  <si>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</si>
  <si>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</si>
  <si>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</si>
  <si>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</si>
  <si>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</si>
  <si>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</si>
  <si>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</si>
  <si>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</si>
  <si>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</si>
  <si>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</si>
  <si>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</si>
  <si>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</si>
  <si>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</si>
  <si>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</si>
  <si>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</si>
  <si>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</si>
  <si>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</si>
  <si>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</si>
  <si>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</si>
  <si>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</si>
  <si>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</si>
  <si>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</si>
  <si>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</si>
  <si>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</si>
  <si>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</si>
  <si>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</si>
  <si>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</si>
  <si>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</si>
  <si>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</si>
  <si>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</si>
  <si>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</si>
  <si>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</si>
  <si>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</si>
  <si>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</si>
  <si>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</si>
  <si>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</si>
  <si>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</si>
  <si>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</si>
  <si>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</si>
  <si>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</si>
  <si>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</si>
  <si>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</si>
  <si>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</si>
  <si>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</si>
  <si>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</si>
  <si>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</si>
  <si>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</si>
  <si>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</si>
  <si>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</si>
  <si>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</si>
  <si>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</si>
  <si>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</si>
  <si>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</si>
  <si>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</si>
  <si>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</si>
  <si>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</si>
  <si>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</si>
  <si>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</si>
  <si>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</si>
  <si>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</si>
  <si>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</si>
  <si>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</si>
  <si>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</si>
  <si>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</si>
  <si>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</si>
  <si>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</si>
  <si>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</si>
  <si>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</si>
  <si>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</si>
  <si>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</si>
  <si>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</si>
  <si>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</si>
  <si>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</si>
  <si>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</si>
  <si>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</si>
  <si>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</si>
  <si>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</si>
  <si>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</si>
  <si>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</si>
  <si>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</si>
  <si>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</si>
  <si>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</si>
  <si>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</si>
  <si>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</si>
  <si>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</si>
  <si>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</si>
  <si>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</si>
  <si>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</si>
  <si>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</si>
  <si>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</si>
  <si>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</si>
  <si>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</si>
  <si>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</si>
  <si>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</si>
  <si>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</si>
  <si>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</si>
  <si>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</si>
  <si>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</si>
  <si>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</si>
  <si>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</si>
  <si>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</si>
  <si>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</si>
  <si>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</si>
  <si>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</si>
  <si>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</si>
  <si>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</si>
  <si>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</si>
  <si>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</si>
  <si>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</si>
  <si>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</si>
  <si>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</si>
  <si>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</si>
  <si>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</si>
  <si>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</si>
  <si>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</si>
  <si>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</si>
  <si>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</si>
  <si>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</si>
  <si>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</si>
  <si>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</si>
  <si>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</si>
  <si>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</si>
  <si>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</si>
  <si>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</si>
  <si>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</si>
  <si>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</si>
  <si>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</si>
  <si>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</si>
  <si>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</si>
  <si>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</si>
  <si>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</si>
  <si>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</si>
  <si>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</si>
  <si>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</si>
  <si>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</si>
  <si>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</si>
  <si>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</si>
  <si>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</si>
  <si>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</si>
  <si>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</si>
  <si>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</si>
  <si>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</si>
  <si>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</si>
  <si>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</si>
  <si>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</si>
  <si>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</si>
  <si>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</si>
  <si>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</si>
  <si>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</si>
  <si>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</si>
  <si>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</si>
  <si>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</si>
  <si>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</si>
  <si>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</si>
  <si>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</si>
  <si>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</si>
  <si>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</si>
  <si>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</si>
  <si>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</si>
  <si>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</si>
  <si>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</si>
  <si>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</si>
  <si>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</si>
  <si>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</si>
  <si>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</si>
  <si>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</si>
  <si>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</si>
  <si>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</si>
  <si>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</si>
  <si>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</si>
  <si>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</si>
  <si>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</si>
  <si>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</si>
  <si>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</si>
  <si>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</si>
  <si>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</si>
  <si>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</si>
  <si>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</si>
  <si>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</si>
  <si>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</si>
  <si>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</si>
  <si>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</si>
  <si>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</si>
  <si>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</si>
  <si>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</si>
  <si>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</si>
  <si>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</si>
  <si>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</si>
  <si>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</si>
  <si>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</si>
  <si>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</si>
  <si>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</si>
  <si>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</si>
  <si>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</si>
  <si>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</si>
  <si>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</si>
  <si>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</si>
  <si>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</si>
  <si>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</si>
  <si>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</si>
  <si>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</si>
  <si>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</si>
  <si>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</si>
  <si>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</si>
  <si>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</si>
  <si>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</si>
  <si>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</si>
  <si>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</si>
  <si>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</si>
  <si>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</si>
  <si>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</si>
  <si>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</si>
  <si>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</si>
  <si>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</si>
  <si>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</si>
  <si>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</si>
  <si>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</si>
  <si>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</si>
  <si>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</si>
  <si>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</si>
  <si>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</si>
  <si>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</si>
  <si>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</si>
  <si>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</si>
  <si>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</si>
  <si>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</si>
  <si>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</si>
  <si>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</si>
  <si>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</si>
  <si>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</si>
  <si>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</si>
  <si>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</si>
  <si>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</si>
  <si>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</si>
  <si>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</si>
  <si>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</si>
  <si>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</si>
  <si>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</si>
  <si>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</si>
  <si>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</si>
  <si>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</si>
  <si>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</si>
  <si>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</si>
  <si>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</si>
  <si>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</si>
  <si>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</si>
  <si>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</si>
  <si>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</si>
  <si>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</si>
  <si>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</si>
  <si>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</si>
  <si>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</si>
  <si>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</si>
  <si>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</si>
  <si>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</si>
  <si>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</si>
  <si>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</si>
  <si>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</si>
  <si>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</si>
  <si>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</si>
  <si>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</si>
  <si>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</si>
  <si>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</si>
  <si>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</si>
  <si>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</si>
  <si>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</si>
  <si>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</si>
  <si>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</si>
  <si>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</si>
  <si>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</si>
  <si>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</si>
  <si>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</si>
  <si>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</si>
  <si>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</si>
  <si>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</si>
  <si>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</si>
  <si>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</si>
  <si>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</si>
  <si>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</si>
  <si>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</si>
  <si>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</si>
  <si>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</si>
  <si>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</si>
  <si>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</si>
  <si>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</si>
  <si>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</si>
  <si>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</si>
  <si>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</si>
  <si>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</si>
  <si>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</si>
  <si>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</si>
  <si>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</si>
  <si>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</si>
  <si>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</si>
  <si>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</si>
  <si>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</si>
  <si>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</si>
  <si>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</si>
  <si>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</si>
  <si>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</si>
  <si>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</si>
  <si>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</si>
  <si>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</si>
  <si>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</si>
  <si>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</si>
  <si>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</si>
  <si>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</si>
  <si>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</si>
  <si>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</si>
  <si>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</si>
  <si>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</si>
  <si>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</si>
  <si>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</si>
  <si>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</si>
  <si>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</si>
  <si>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</si>
  <si>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</si>
  <si>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</si>
  <si>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</si>
  <si>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</si>
  <si>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</si>
  <si>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</si>
  <si>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</si>
  <si>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</si>
  <si>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</si>
  <si>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</si>
  <si>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</si>
  <si>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</si>
  <si>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</si>
  <si>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</si>
  <si>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</si>
  <si>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</si>
  <si>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</si>
  <si>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</si>
  <si>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</si>
  <si>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</si>
  <si>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</si>
  <si>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</si>
  <si>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</si>
  <si>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</si>
  <si>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</si>
  <si>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</si>
  <si>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</si>
  <si>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</si>
  <si>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</si>
  <si>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</si>
  <si>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</si>
  <si>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</si>
  <si>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</si>
  <si>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</si>
  <si>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</si>
  <si>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</si>
  <si>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</si>
  <si>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</si>
  <si>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</si>
  <si>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</si>
  <si>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</si>
  <si>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</si>
  <si>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</si>
  <si>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</si>
  <si>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</si>
  <si>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</si>
  <si>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</si>
  <si>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</si>
  <si>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</si>
  <si>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</si>
  <si>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</si>
  <si>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</si>
  <si>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</si>
  <si>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</si>
  <si>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</si>
  <si>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</si>
  <si>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</si>
  <si>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</si>
  <si>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</si>
  <si>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</si>
  <si>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</si>
  <si>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</si>
  <si>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</si>
  <si>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</si>
  <si>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</si>
  <si>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</si>
  <si>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</si>
  <si>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</si>
  <si>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</si>
  <si>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</si>
  <si>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</si>
  <si>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</si>
  <si>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</si>
  <si>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</si>
  <si>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</si>
  <si>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</si>
  <si>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</si>
  <si>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</si>
  <si>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</si>
  <si>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</si>
  <si>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</si>
  <si>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</si>
  <si>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</si>
  <si>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</si>
  <si>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</si>
  <si>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</si>
  <si>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</si>
  <si>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</si>
  <si>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</si>
  <si>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</si>
  <si>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</si>
  <si>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</si>
  <si>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</si>
  <si>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</si>
  <si>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</si>
  <si>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</si>
  <si>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</si>
  <si>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</si>
  <si>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</si>
  <si>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</si>
  <si>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</si>
  <si>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</si>
  <si>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</si>
  <si>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</si>
  <si>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</si>
  <si>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</si>
  <si>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</si>
  <si>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</si>
  <si>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</si>
  <si>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</si>
  <si>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</si>
  <si>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</si>
  <si>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</si>
  <si>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</si>
  <si>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</si>
  <si>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</si>
  <si>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</si>
  <si>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</si>
  <si>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</si>
  <si>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</si>
  <si>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</si>
  <si>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</si>
  <si>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</si>
  <si>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</si>
  <si>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</si>
  <si>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</si>
  <si>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</si>
  <si>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</si>
  <si>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</si>
  <si>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</si>
  <si>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</si>
  <si>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</si>
  <si>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</si>
  <si>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</si>
  <si>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</si>
  <si>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</si>
  <si>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</si>
  <si>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</si>
  <si>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</si>
  <si>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</si>
  <si>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</si>
  <si>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</si>
  <si>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</si>
  <si>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</si>
  <si>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</si>
  <si>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</si>
  <si>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</si>
  <si>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</si>
  <si>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</si>
  <si>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</si>
  <si>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</si>
  <si>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</si>
  <si>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</si>
  <si>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</si>
  <si>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</si>
  <si>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</si>
  <si>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</si>
  <si>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</si>
  <si>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</si>
  <si>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</si>
  <si>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</si>
  <si>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</si>
  <si>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</si>
  <si>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</si>
  <si>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</si>
  <si>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</si>
  <si>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</si>
  <si>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</si>
  <si>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</si>
  <si>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</si>
  <si>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</si>
  <si>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</si>
  <si>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</si>
  <si>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</si>
  <si>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</si>
  <si>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</si>
  <si>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</si>
  <si>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</si>
  <si>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</si>
  <si>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</si>
  <si>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</si>
  <si>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</si>
  <si>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</si>
  <si>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</si>
  <si>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</si>
  <si>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</si>
  <si>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</si>
  <si>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</si>
  <si>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</si>
  <si>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</si>
  <si>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</si>
  <si>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</si>
  <si>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</si>
  <si>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</si>
  <si>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</si>
  <si>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</si>
  <si>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</si>
  <si>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</si>
  <si>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</si>
  <si>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</si>
  <si>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</si>
  <si>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</si>
  <si>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</si>
  <si>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</si>
  <si>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</si>
  <si>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</si>
  <si>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</si>
  <si>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</si>
  <si>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</si>
  <si>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</si>
  <si>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</si>
  <si>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</si>
  <si>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</si>
  <si>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</si>
  <si>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</si>
  <si>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</si>
  <si>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</si>
  <si>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</si>
  <si>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</si>
  <si>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</si>
  <si>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</si>
  <si>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</si>
  <si>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</si>
  <si>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</si>
  <si>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</si>
  <si>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</si>
  <si>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</si>
  <si>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</si>
  <si>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</si>
  <si>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</si>
  <si>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</si>
  <si>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</si>
  <si>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</si>
  <si>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</si>
  <si>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</si>
  <si>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</si>
  <si>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</si>
  <si>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</si>
  <si>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</si>
  <si>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</si>
  <si>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</si>
  <si>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</si>
  <si>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</si>
  <si>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</si>
  <si>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</si>
  <si>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</si>
  <si>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</si>
  <si>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</si>
  <si>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</si>
  <si>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</si>
  <si>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</si>
  <si>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</si>
  <si>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</si>
  <si>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</si>
  <si>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</si>
  <si>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</si>
  <si>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</si>
  <si>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</si>
  <si>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</si>
  <si>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</si>
  <si>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</si>
  <si>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</si>
  <si>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</si>
  <si>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</si>
  <si>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</si>
  <si>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</si>
  <si>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</si>
  <si>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</si>
  <si>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</si>
  <si>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</si>
  <si>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</si>
  <si>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</si>
  <si>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</si>
  <si>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</si>
  <si>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</si>
  <si>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</si>
  <si>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</si>
  <si>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</si>
  <si>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</si>
  <si>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</si>
  <si>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</si>
  <si>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</si>
  <si>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</si>
  <si>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</si>
  <si>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</si>
  <si>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</si>
  <si>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</si>
  <si>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</si>
  <si>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</si>
  <si>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</si>
  <si>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</si>
  <si>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</si>
  <si>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</si>
  <si>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</si>
  <si>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</si>
  <si>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</si>
  <si>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</si>
  <si>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</si>
  <si>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</si>
  <si>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</si>
  <si>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</si>
  <si>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</si>
  <si>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</si>
  <si>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</si>
  <si>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</si>
  <si>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</si>
  <si>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</si>
  <si>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</si>
  <si>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</si>
  <si>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</si>
  <si>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</si>
  <si>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</si>
  <si>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</si>
  <si>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</si>
  <si>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</si>
  <si>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</si>
  <si>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</si>
  <si>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</si>
  <si>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</si>
  <si>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</si>
  <si>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</si>
  <si>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</si>
  <si>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</si>
  <si>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</si>
  <si>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</si>
  <si>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</si>
  <si>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</si>
  <si>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</si>
  <si>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</si>
  <si>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</si>
  <si>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</si>
  <si>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</si>
  <si>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</si>
  <si>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</si>
  <si>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</si>
  <si>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</si>
  <si>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</si>
  <si>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</si>
  <si>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</si>
  <si>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</si>
  <si>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</si>
  <si>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</si>
  <si>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</si>
  <si>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</si>
  <si>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</si>
  <si>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</si>
  <si>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</si>
  <si>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</si>
  <si>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</si>
  <si>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</si>
  <si>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</si>
  <si>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</si>
  <si>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</si>
  <si>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</si>
  <si>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</si>
  <si>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</si>
  <si>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</si>
  <si>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</si>
  <si>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</si>
  <si>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</si>
  <si>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</si>
  <si>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</si>
  <si>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</si>
  <si>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</si>
  <si>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</si>
  <si>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</si>
  <si>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</si>
  <si>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</si>
  <si>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</si>
  <si>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</si>
  <si>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</si>
  <si>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</si>
  <si>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</si>
  <si>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</si>
  <si>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</si>
  <si>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</si>
  <si>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</si>
  <si>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</si>
  <si>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</si>
  <si>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</si>
  <si>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</si>
  <si>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</si>
  <si>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</si>
  <si>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</si>
  <si>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</si>
  <si>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</si>
  <si>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</si>
  <si>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</si>
  <si>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</si>
  <si>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</si>
  <si>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</si>
  <si>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</si>
  <si>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</si>
  <si>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</si>
  <si>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</si>
  <si>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</si>
  <si>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</si>
  <si>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</si>
  <si>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</si>
  <si>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</si>
  <si>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</si>
  <si>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</si>
  <si>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</si>
  <si>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</si>
  <si>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</si>
  <si>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</si>
  <si>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</si>
  <si>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</si>
  <si>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</si>
  <si>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</si>
  <si>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</si>
  <si>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</si>
  <si>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</si>
  <si>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</si>
  <si>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</si>
  <si>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</si>
  <si>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</si>
  <si>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</si>
  <si>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</si>
  <si>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</si>
  <si>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</si>
  <si>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</si>
  <si>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</si>
  <si>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</si>
  <si>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</si>
  <si>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</si>
  <si>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</si>
  <si>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</si>
  <si>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</si>
  <si>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</si>
  <si>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</si>
  <si>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</si>
  <si>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</si>
  <si>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</si>
  <si>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</si>
  <si>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</si>
  <si>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</si>
  <si>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</si>
  <si>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</si>
  <si>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</si>
  <si>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</si>
  <si>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</si>
  <si>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</si>
  <si>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</si>
  <si>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</si>
  <si>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</si>
  <si>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</si>
  <si>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</si>
  <si>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</si>
  <si>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</si>
  <si>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</si>
  <si>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</si>
  <si>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</si>
  <si>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</si>
  <si>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</si>
  <si>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</si>
  <si>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</si>
  <si>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</si>
  <si>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</si>
  <si>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</si>
  <si>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</si>
  <si>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</si>
  <si>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</si>
  <si>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</si>
  <si>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</si>
  <si>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</si>
  <si>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</si>
  <si>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</si>
  <si>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</si>
  <si>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</si>
  <si>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</si>
  <si>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</si>
  <si>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</si>
  <si>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</si>
  <si>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</si>
  <si>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</si>
  <si>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</si>
  <si>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</si>
  <si>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</si>
  <si>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</si>
  <si>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</si>
  <si>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</si>
  <si>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</si>
  <si>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</si>
  <si>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</si>
  <si>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</si>
  <si>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</si>
  <si>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</si>
  <si>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</si>
  <si>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</si>
  <si>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</si>
  <si>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</si>
  <si>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</si>
  <si>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</si>
  <si>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</si>
  <si>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</si>
  <si>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</si>
  <si>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</si>
  <si>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</si>
  <si>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</si>
  <si>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</si>
  <si>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</si>
  <si>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</si>
  <si>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</si>
  <si>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</si>
  <si>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</si>
  <si>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</si>
  <si>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</si>
  <si>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</si>
  <si>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</si>
  <si>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</si>
  <si>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</si>
  <si>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</si>
  <si>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</si>
  <si>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</si>
  <si>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</si>
  <si>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</si>
  <si>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</si>
  <si>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</si>
  <si>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</si>
  <si>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</si>
  <si>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</si>
  <si>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</si>
  <si>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</si>
  <si>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</si>
  <si>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</si>
  <si>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</si>
  <si>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</si>
  <si>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</si>
  <si>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</si>
  <si>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</si>
  <si>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</si>
  <si>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</si>
  <si>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</si>
  <si>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</si>
  <si>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</si>
  <si>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</si>
  <si>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</si>
  <si>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</si>
  <si>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</si>
  <si>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</si>
  <si>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</si>
  <si>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</si>
  <si>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</si>
  <si>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</si>
  <si>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</si>
  <si>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</si>
  <si>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</si>
  <si>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</si>
  <si>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</si>
  <si>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</si>
  <si>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</si>
  <si>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</si>
  <si>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</si>
  <si>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</si>
  <si>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</si>
  <si>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</si>
  <si>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</si>
  <si>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</si>
  <si>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</si>
  <si>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</si>
  <si>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</si>
  <si>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</si>
  <si>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</si>
  <si>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</si>
  <si>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</si>
  <si>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</si>
  <si>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</si>
  <si>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</si>
  <si>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</si>
  <si>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</si>
  <si>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</si>
  <si>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</si>
  <si>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</si>
  <si>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</si>
  <si>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</si>
  <si>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</si>
  <si>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</si>
  <si>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</si>
  <si>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</si>
  <si>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</si>
  <si>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</si>
  <si>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</si>
  <si>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</si>
  <si>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</si>
  <si>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</si>
  <si>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</si>
  <si>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</si>
  <si>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</si>
  <si>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</si>
  <si>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</si>
  <si>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</si>
  <si>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</si>
  <si>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</si>
  <si>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</si>
  <si>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</si>
  <si>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</si>
  <si>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</si>
  <si>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</si>
  <si>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</si>
  <si>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</si>
  <si>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</si>
  <si>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</si>
  <si>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</si>
  <si>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</si>
  <si>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</si>
  <si>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</si>
  <si>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</si>
  <si>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</si>
  <si>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</si>
  <si>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</si>
  <si>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</si>
  <si>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</si>
  <si>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</si>
  <si>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</si>
  <si>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</si>
  <si>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</si>
  <si>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</si>
  <si>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</si>
  <si>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</si>
  <si>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</si>
  <si>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</si>
  <si>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</si>
  <si>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</si>
  <si>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</si>
  <si>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</si>
  <si>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</si>
  <si>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</si>
  <si>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</si>
  <si>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</si>
  <si>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</si>
  <si>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</si>
  <si>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</si>
  <si>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</si>
  <si>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</si>
  <si>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</si>
  <si>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</si>
  <si>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</si>
  <si>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</si>
  <si>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</si>
  <si>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</si>
  <si>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</si>
  <si>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</si>
  <si>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</si>
  <si>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</si>
  <si>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</si>
  <si>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</si>
  <si>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</si>
  <si>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</si>
  <si>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</si>
  <si>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</si>
  <si>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</si>
  <si>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</si>
  <si>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</si>
  <si>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</si>
  <si>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</si>
  <si>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</si>
  <si>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</si>
  <si>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</si>
  <si>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</si>
  <si>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</si>
  <si>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</si>
  <si>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</si>
  <si>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</si>
  <si>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</si>
  <si>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</si>
  <si>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</si>
  <si>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</si>
  <si>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</si>
  <si>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</si>
  <si>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</si>
  <si>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</si>
  <si>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</si>
  <si>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</si>
  <si>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</si>
  <si>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</si>
  <si>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</si>
  <si>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</si>
  <si>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</si>
  <si>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</si>
  <si>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</si>
  <si>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</si>
  <si>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</si>
  <si>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</si>
  <si>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</si>
  <si>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</si>
  <si>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</si>
  <si>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</si>
  <si>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</si>
  <si>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</si>
  <si>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</si>
  <si>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</si>
  <si>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</si>
  <si>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</si>
  <si>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</si>
  <si>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</si>
  <si>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</si>
  <si>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</si>
  <si>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</si>
  <si>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</si>
  <si>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</si>
  <si>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</si>
  <si>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</si>
  <si>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</si>
  <si>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</si>
  <si>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</si>
  <si>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</si>
  <si>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</si>
  <si>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</si>
  <si>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</si>
  <si>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</si>
  <si>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</si>
  <si>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</si>
  <si>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</si>
  <si>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</si>
  <si>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</si>
  <si>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</si>
  <si>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</si>
  <si>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</si>
  <si>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</si>
  <si>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</si>
  <si>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</si>
  <si>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</si>
  <si>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</si>
  <si>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</si>
  <si>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</si>
  <si>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</si>
  <si>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</si>
  <si>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</si>
  <si>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</si>
  <si>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</si>
  <si>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</si>
  <si>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</si>
  <si>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</si>
  <si>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</si>
  <si>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</si>
  <si>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</si>
  <si>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</si>
  <si>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</si>
  <si>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</si>
  <si>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</si>
  <si>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</si>
  <si>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</si>
  <si>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</si>
  <si>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</si>
  <si>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</si>
  <si>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</si>
  <si>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</si>
  <si>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</si>
  <si>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</si>
  <si>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</si>
  <si>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</si>
  <si>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</si>
  <si>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</si>
  <si>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</si>
  <si>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</si>
  <si>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</si>
  <si>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</si>
  <si>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</si>
  <si>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</si>
  <si>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</si>
  <si>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</si>
  <si>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</si>
  <si>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</si>
  <si>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</si>
  <si>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</si>
  <si>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</si>
  <si>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</si>
  <si>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</si>
  <si>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</si>
  <si>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</si>
  <si>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</si>
  <si>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</si>
  <si>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</si>
  <si>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</si>
  <si>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</si>
  <si>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</si>
  <si>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</si>
  <si>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</si>
  <si>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</si>
  <si>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</si>
  <si>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</si>
  <si>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</si>
  <si>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</si>
  <si>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</si>
  <si>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</si>
  <si>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</si>
  <si>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</si>
  <si>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</si>
  <si>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</si>
  <si>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</si>
  <si>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</si>
  <si>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</si>
  <si>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</si>
  <si>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</si>
  <si>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</si>
  <si>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</si>
  <si>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</si>
  <si>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</si>
  <si>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</si>
  <si>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</si>
  <si>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</si>
  <si>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</si>
  <si>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</si>
  <si>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</si>
  <si>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</si>
  <si>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</si>
  <si>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</si>
  <si>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</si>
  <si>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</si>
  <si>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</si>
  <si>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</si>
  <si>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</si>
  <si>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</si>
  <si>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</si>
  <si>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</si>
  <si>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</si>
  <si>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</si>
  <si>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</si>
  <si>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</si>
  <si>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</si>
  <si>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</si>
  <si>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</si>
  <si>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</si>
  <si>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</si>
  <si>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</si>
  <si>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</si>
  <si>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</si>
  <si>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</si>
  <si>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</si>
  <si>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</si>
  <si>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</si>
  <si>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</si>
  <si>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</si>
  <si>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</si>
  <si>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</si>
  <si>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</si>
  <si>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</si>
  <si>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</si>
  <si>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</si>
  <si>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</si>
  <si>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</si>
  <si>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</si>
  <si>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</si>
  <si>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</si>
  <si>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</si>
  <si>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</si>
  <si>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</si>
  <si>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</si>
  <si>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</si>
  <si>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</si>
  <si>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</si>
  <si>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</si>
  <si>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</si>
  <si>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</si>
  <si>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</si>
  <si>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</si>
  <si>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</si>
  <si>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</si>
  <si>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</si>
  <si>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</si>
  <si>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</si>
  <si>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</si>
  <si>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</si>
  <si>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</si>
  <si>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</si>
  <si>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</si>
  <si>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</si>
  <si>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</si>
  <si>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</si>
  <si>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</si>
  <si>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</si>
  <si>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</si>
  <si>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</si>
  <si>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</si>
  <si>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</si>
  <si>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</si>
  <si>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</si>
  <si>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</si>
  <si>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</si>
  <si>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</si>
  <si>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</si>
  <si>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</si>
  <si>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</si>
  <si>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</si>
  <si>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</si>
  <si>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</si>
  <si>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</si>
  <si>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</si>
  <si>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</si>
  <si>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</si>
  <si>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</si>
  <si>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</si>
  <si>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</si>
  <si>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</si>
  <si>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</si>
  <si>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</si>
  <si>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</si>
  <si>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</si>
  <si>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</si>
  <si>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</si>
  <si>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</si>
  <si>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</si>
  <si>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</si>
  <si>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</si>
  <si>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</si>
  <si>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</si>
  <si>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</si>
  <si>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</si>
  <si>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</si>
  <si>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</si>
  <si>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</si>
  <si>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</si>
  <si>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</si>
  <si>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</si>
  <si>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</si>
  <si>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</si>
  <si>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</si>
  <si>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</si>
  <si>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</si>
  <si>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</si>
  <si>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</si>
  <si>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</si>
  <si>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</si>
  <si>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</si>
  <si>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</si>
  <si>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</si>
  <si>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</si>
  <si>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</si>
  <si>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</si>
  <si>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</si>
  <si>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</si>
  <si>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</si>
  <si>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</si>
  <si>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</si>
  <si>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</si>
  <si>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</si>
  <si>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</si>
  <si>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</si>
  <si>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</si>
  <si>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</si>
  <si>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</si>
  <si>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</si>
  <si>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</si>
  <si>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</si>
  <si>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</si>
  <si>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</si>
  <si>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</si>
  <si>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</si>
  <si>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</si>
  <si>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</si>
  <si>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</si>
  <si>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</si>
  <si>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</si>
  <si>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</si>
  <si>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</si>
  <si>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</si>
  <si>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</si>
  <si>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</si>
  <si>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</si>
  <si>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</si>
  <si>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</si>
  <si>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</si>
  <si>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</si>
  <si>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</si>
  <si>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</si>
  <si>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</si>
  <si>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</si>
  <si>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</si>
  <si>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</si>
  <si>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</si>
  <si>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</si>
  <si>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</si>
  <si>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</si>
  <si>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</si>
  <si>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</si>
  <si>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</si>
  <si>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</si>
  <si>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</si>
  <si>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</si>
  <si>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</si>
  <si>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</si>
  <si>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</si>
  <si>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</si>
  <si>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</si>
  <si>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</si>
  <si>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</si>
  <si>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</si>
  <si>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</si>
  <si>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</si>
  <si>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</si>
  <si>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</si>
  <si>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</si>
  <si>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</si>
  <si>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</si>
  <si>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</si>
  <si>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</si>
  <si>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</si>
  <si>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</si>
  <si>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</si>
  <si>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</si>
  <si>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</si>
  <si>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</si>
  <si>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</si>
  <si>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</si>
  <si>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</si>
  <si>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</si>
  <si>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</si>
  <si>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</si>
  <si>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</si>
  <si>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</si>
  <si>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</si>
  <si>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</si>
  <si>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</si>
  <si>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</si>
  <si>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</si>
  <si>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</si>
  <si>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</si>
  <si>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</si>
  <si>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</si>
  <si>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</si>
  <si>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</si>
  <si>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</si>
  <si>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</si>
  <si>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</si>
  <si>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</si>
  <si>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</si>
  <si>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</si>
  <si>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</si>
  <si>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</si>
  <si>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</si>
  <si>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</si>
  <si>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</si>
  <si>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</si>
  <si>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</si>
  <si>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</si>
  <si>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</si>
  <si>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</si>
  <si>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</si>
  <si>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</si>
  <si>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</si>
  <si>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</si>
  <si>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</si>
  <si>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</si>
  <si>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</si>
  <si>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</si>
  <si>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</si>
  <si>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</si>
  <si>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</si>
  <si>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</si>
  <si>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</si>
  <si>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</si>
  <si>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</si>
  <si>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</si>
  <si>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</si>
  <si>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</si>
  <si>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</si>
  <si>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</si>
  <si>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</si>
  <si>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</si>
  <si>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</si>
  <si>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</si>
  <si>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</si>
  <si>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</si>
  <si>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</si>
  <si>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</si>
  <si>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</si>
  <si>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</si>
  <si>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</si>
  <si>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</si>
  <si>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</si>
  <si>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</si>
  <si>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</si>
  <si>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</si>
  <si>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</si>
  <si>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</si>
  <si>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</si>
  <si>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</si>
  <si>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</si>
  <si>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</si>
  <si>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</si>
  <si>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</si>
  <si>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</si>
  <si>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</si>
  <si>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</si>
  <si>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</si>
  <si>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</si>
  <si>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</si>
  <si>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</si>
  <si>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</si>
  <si>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</si>
  <si>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</si>
  <si>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</si>
  <si>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</si>
  <si>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</si>
  <si>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</si>
  <si>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</si>
  <si>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</si>
  <si>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</si>
  <si>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</si>
  <si>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</si>
  <si>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</si>
  <si>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</si>
  <si>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</si>
  <si>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</si>
  <si>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</si>
  <si>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</si>
  <si>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</si>
  <si>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</si>
  <si>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</si>
  <si>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</si>
  <si>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</si>
  <si>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</si>
  <si>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</si>
  <si>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</si>
  <si>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</si>
  <si>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</si>
  <si>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</si>
  <si>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</si>
  <si>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</si>
  <si>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</si>
  <si>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</si>
  <si>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</si>
  <si>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</si>
  <si>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</si>
  <si>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</si>
  <si>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</si>
  <si>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</si>
  <si>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</si>
  <si>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</si>
  <si>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</si>
  <si>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</si>
  <si>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</si>
  <si>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</si>
  <si>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</si>
  <si>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</si>
  <si>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</si>
  <si>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</si>
  <si>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</si>
  <si>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</si>
  <si>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</si>
  <si>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</si>
  <si>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</si>
  <si>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</si>
  <si>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</si>
  <si>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</si>
  <si>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</si>
  <si>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</si>
  <si>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</si>
  <si>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</si>
  <si>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</si>
  <si>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</si>
  <si>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</si>
  <si>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</si>
  <si>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</si>
  <si>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</si>
  <si>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</si>
  <si>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</si>
  <si>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</si>
  <si>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</si>
  <si>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</si>
  <si>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</si>
  <si>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</si>
  <si>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</si>
  <si>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</si>
  <si>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</si>
  <si>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</si>
  <si>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</si>
  <si>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</si>
  <si>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</si>
  <si>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</si>
  <si>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</si>
  <si>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</si>
  <si>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</si>
  <si>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</si>
  <si>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</si>
  <si>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</si>
  <si>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</si>
  <si>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</si>
  <si>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</si>
  <si>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</si>
  <si>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</si>
  <si>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</si>
  <si>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</si>
  <si>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</si>
  <si>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</si>
  <si>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</si>
  <si>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</si>
  <si>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</si>
  <si>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</si>
  <si>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</si>
  <si>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</si>
  <si>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</si>
  <si>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</si>
  <si>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</si>
  <si>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</si>
  <si>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</si>
  <si>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</si>
  <si>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</si>
  <si>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</si>
  <si>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</si>
  <si>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</si>
  <si>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</si>
  <si>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</si>
  <si>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</si>
  <si>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</si>
  <si>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</si>
  <si>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</si>
  <si>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</si>
  <si>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</si>
  <si>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</si>
  <si>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</si>
  <si>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</si>
  <si>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</si>
  <si>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</si>
  <si>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</si>
  <si>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</si>
  <si>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</si>
  <si>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</si>
  <si>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</si>
  <si>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</si>
  <si>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</si>
  <si>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</si>
  <si>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</si>
  <si>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</si>
  <si>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</si>
  <si>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</si>
  <si>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</si>
  <si>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</si>
  <si>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</si>
  <si>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</si>
  <si>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</si>
  <si>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</si>
  <si>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</si>
  <si>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</si>
  <si>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</si>
  <si>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</si>
  <si>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</si>
  <si>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</si>
  <si>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</si>
  <si>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</si>
  <si>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</si>
  <si>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</si>
  <si>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</si>
  <si>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</si>
  <si>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</si>
  <si>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</si>
  <si>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</si>
  <si>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</si>
  <si>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</si>
  <si>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</si>
  <si>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</si>
  <si>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</si>
  <si>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</si>
  <si>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</si>
  <si>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</si>
  <si>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</si>
  <si>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</si>
  <si>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</si>
  <si>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</si>
  <si>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</si>
  <si>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</si>
  <si>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</si>
  <si>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</si>
  <si>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</si>
  <si>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</si>
  <si>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</si>
  <si>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</si>
  <si>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</si>
  <si>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</si>
  <si>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</si>
  <si>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</si>
  <si>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</si>
  <si>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</si>
  <si>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</si>
  <si>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</si>
  <si>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</si>
  <si>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</si>
  <si>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</si>
  <si>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</si>
  <si>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</si>
  <si>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</si>
  <si>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</si>
  <si>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</si>
  <si>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</si>
  <si>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</si>
  <si>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</si>
  <si>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</si>
  <si>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</si>
  <si>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</si>
  <si>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</si>
  <si>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</si>
  <si>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</si>
  <si>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</si>
  <si>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</si>
  <si>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</si>
  <si>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</si>
  <si>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</si>
  <si>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</si>
  <si>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</si>
  <si>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</si>
  <si>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</si>
  <si>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</si>
  <si>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</si>
  <si>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</si>
  <si>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</si>
  <si>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</si>
  <si>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</si>
  <si>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</si>
  <si>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</si>
  <si>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</si>
  <si>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</si>
  <si>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</si>
  <si>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</si>
  <si>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</si>
  <si>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</si>
  <si>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</si>
  <si>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</si>
  <si>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</si>
  <si>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</si>
  <si>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</si>
  <si>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</si>
  <si>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</si>
  <si>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</si>
  <si>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</si>
  <si>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</si>
  <si>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</si>
  <si>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</si>
  <si>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</si>
  <si>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</si>
  <si>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</si>
  <si>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</si>
  <si>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</si>
  <si>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</si>
  <si>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</si>
  <si>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</si>
  <si>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</si>
  <si>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</si>
  <si>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</si>
  <si>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</si>
  <si>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</si>
  <si>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</si>
  <si>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</si>
  <si>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</si>
  <si>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</si>
  <si>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</si>
  <si>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</si>
  <si>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</si>
  <si>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</si>
  <si>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</si>
  <si>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</si>
  <si>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</si>
  <si>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</si>
  <si>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</si>
  <si>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</si>
  <si>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</si>
  <si>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</si>
  <si>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</si>
  <si>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</si>
  <si>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</si>
  <si>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</si>
  <si>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</si>
  <si>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</si>
  <si>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</si>
  <si>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</si>
  <si>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</si>
  <si>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</si>
  <si>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</si>
  <si>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</si>
  <si>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</si>
  <si>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</si>
  <si>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</si>
  <si>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</si>
  <si>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</si>
  <si>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</si>
  <si>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</si>
  <si>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</si>
  <si>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</si>
  <si>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</si>
  <si>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</si>
  <si>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</si>
  <si>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</si>
  <si>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</si>
  <si>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</si>
  <si>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</si>
  <si>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</si>
  <si>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</si>
  <si>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</si>
  <si>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</si>
  <si>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</si>
  <si>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</si>
  <si>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</si>
  <si>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</si>
  <si>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</si>
  <si>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</si>
  <si>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</si>
  <si>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</si>
  <si>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</si>
  <si>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</si>
  <si>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</si>
  <si>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</si>
  <si>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</si>
  <si>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</si>
  <si>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</si>
  <si>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</si>
  <si>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</si>
  <si>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</si>
  <si>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</si>
  <si>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</si>
  <si>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</si>
  <si>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</si>
  <si>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</si>
  <si>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</si>
  <si>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</si>
  <si>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</si>
  <si>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</si>
  <si>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</si>
  <si>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</si>
  <si>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</si>
  <si>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</si>
  <si>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</si>
  <si>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</si>
  <si>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</si>
  <si>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</si>
  <si>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</si>
  <si>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</si>
  <si>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</si>
  <si>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</si>
  <si>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</si>
  <si>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</si>
  <si>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</si>
  <si>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</si>
  <si>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</si>
  <si>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</si>
  <si>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</si>
  <si>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</si>
  <si>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</si>
  <si>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</si>
  <si>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</si>
  <si>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</si>
  <si>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</si>
  <si>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</si>
  <si>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</si>
  <si>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</si>
  <si>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</si>
  <si>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</si>
  <si>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</si>
  <si>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</si>
  <si>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</si>
  <si>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</si>
  <si>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</si>
  <si>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</si>
  <si>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</si>
  <si>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</si>
  <si>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</si>
  <si>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</si>
  <si>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</si>
  <si>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</si>
  <si>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</si>
  <si>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</si>
  <si>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</si>
  <si>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</si>
  <si>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</si>
  <si>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</si>
  <si>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</si>
  <si>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</si>
  <si>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</si>
  <si>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</si>
  <si>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</si>
  <si>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</si>
  <si>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</si>
  <si>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</si>
  <si>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</si>
  <si>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</si>
  <si>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</si>
  <si>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</si>
  <si>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</si>
  <si>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</si>
  <si>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</si>
  <si>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</si>
  <si>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</si>
  <si>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</si>
  <si>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</si>
  <si>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</si>
  <si>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</si>
  <si>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</si>
  <si>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</si>
  <si>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</si>
  <si>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</si>
  <si>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</si>
  <si>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</si>
  <si>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</si>
  <si>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</si>
  <si>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</si>
  <si>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</si>
  <si>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</si>
  <si>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</si>
  <si>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</si>
  <si>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</si>
  <si>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</si>
  <si>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</si>
  <si>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</si>
  <si>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</si>
  <si>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</si>
  <si>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</si>
  <si>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</si>
  <si>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</si>
  <si>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</si>
  <si>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</si>
  <si>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</si>
  <si>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</si>
  <si>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</si>
  <si>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</si>
  <si>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</si>
  <si>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</si>
  <si>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</si>
  <si>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</si>
  <si>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</si>
  <si>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</si>
  <si>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</si>
  <si>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</si>
  <si>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</si>
  <si>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</si>
  <si>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</si>
  <si>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</si>
  <si>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</si>
  <si>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</si>
  <si>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</si>
  <si>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</si>
  <si>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</si>
  <si>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</si>
  <si>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</si>
  <si>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</si>
  <si>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</si>
  <si>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</si>
  <si>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</si>
  <si>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</si>
  <si>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</si>
  <si>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</si>
  <si>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</si>
  <si>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</si>
  <si>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</si>
  <si>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</si>
  <si>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</si>
  <si>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</si>
  <si>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</si>
  <si>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</si>
  <si>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</si>
  <si>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</si>
  <si>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</si>
  <si>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</si>
  <si>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</si>
  <si>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</si>
  <si>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</si>
  <si>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</si>
  <si>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</si>
  <si>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</si>
  <si>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</si>
  <si>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</si>
  <si>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</si>
  <si>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</si>
  <si>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</si>
  <si>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</si>
  <si>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</si>
  <si>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</si>
  <si>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</si>
  <si>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</si>
  <si>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</si>
  <si>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</si>
  <si>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</si>
  <si>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</si>
  <si>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</si>
  <si>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</si>
  <si>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</si>
  <si>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</si>
  <si>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</si>
  <si>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</si>
  <si>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</si>
  <si>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</si>
  <si>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</si>
  <si>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</si>
  <si>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</si>
  <si>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</si>
  <si>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</si>
  <si>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</si>
  <si>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</si>
  <si>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</si>
  <si>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</si>
  <si>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</si>
  <si>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</si>
  <si>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</si>
  <si>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</si>
  <si>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</si>
  <si>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</si>
  <si>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</si>
  <si>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</si>
  <si>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</si>
  <si>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</si>
  <si>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</si>
  <si>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</si>
  <si>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</si>
  <si>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</si>
  <si>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</si>
  <si>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</si>
  <si>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</si>
  <si>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</si>
  <si>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</si>
  <si>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</si>
  <si>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</si>
  <si>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</si>
  <si>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</si>
  <si>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</si>
  <si>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</si>
  <si>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</si>
  <si>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</si>
  <si>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</si>
  <si>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</si>
  <si>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</si>
  <si>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</si>
  <si>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</si>
  <si>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</si>
  <si>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</si>
  <si>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</si>
  <si>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</si>
  <si>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</si>
  <si>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</si>
  <si>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</si>
  <si>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</si>
  <si>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</si>
  <si>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</si>
  <si>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</si>
  <si>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</si>
  <si>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</si>
  <si>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</si>
  <si>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</si>
  <si>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</si>
  <si>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</si>
  <si>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</si>
  <si>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</si>
  <si>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</si>
  <si>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</si>
  <si>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</si>
  <si>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</si>
  <si>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</si>
  <si>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</si>
  <si>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</si>
  <si>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</si>
  <si>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</si>
  <si>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</si>
  <si>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</si>
  <si>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</si>
  <si>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</si>
  <si>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</si>
  <si>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</si>
  <si>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</si>
  <si>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</si>
  <si>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</si>
  <si>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</si>
  <si>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</si>
  <si>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</si>
  <si>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</si>
  <si>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</si>
  <si>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</si>
  <si>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</si>
  <si>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</si>
  <si>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</si>
  <si>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</si>
  <si>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</si>
  <si>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</si>
  <si>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</si>
  <si>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</si>
  <si>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</si>
  <si>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</si>
  <si>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</si>
  <si>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</si>
  <si>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</si>
  <si>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</si>
  <si>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</si>
  <si>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</si>
  <si>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</si>
  <si>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</si>
  <si>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</si>
  <si>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</si>
  <si>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</si>
  <si>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</si>
  <si>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</si>
  <si>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</si>
  <si>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</si>
  <si>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</si>
  <si>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</si>
  <si>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</si>
  <si>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</si>
  <si>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</si>
  <si>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</si>
  <si>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</si>
  <si>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</si>
  <si>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</si>
  <si>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</si>
  <si>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</si>
  <si>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</si>
  <si>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</si>
  <si>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</si>
  <si>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</si>
  <si>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</si>
  <si>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</si>
  <si>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</si>
  <si>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</si>
  <si>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</si>
  <si>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</si>
  <si>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</si>
  <si>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</si>
  <si>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</si>
  <si>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</si>
  <si>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</si>
  <si>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</si>
  <si>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</si>
  <si>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</si>
  <si>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</si>
  <si>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</si>
  <si>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</si>
  <si>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</si>
  <si>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</si>
  <si>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</si>
  <si>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</si>
  <si>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</si>
  <si>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</si>
  <si>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</si>
  <si>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</si>
  <si>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</si>
  <si>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</si>
  <si>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</si>
  <si>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</si>
  <si>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</si>
  <si>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</si>
  <si>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</si>
  <si>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</si>
  <si>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</si>
  <si>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</si>
  <si>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</si>
  <si>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</si>
  <si>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</si>
  <si>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</si>
  <si>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</si>
  <si>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</si>
  <si>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</si>
  <si>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</si>
  <si>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</si>
  <si>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</si>
  <si>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</si>
  <si>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</si>
  <si>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</si>
  <si>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</si>
  <si>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</si>
  <si>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</si>
  <si>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</si>
  <si>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</si>
  <si>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</si>
  <si>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</si>
  <si>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</si>
  <si>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</si>
  <si>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</si>
  <si>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</si>
  <si>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</si>
  <si>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</si>
  <si>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</si>
  <si>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</si>
  <si>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</si>
  <si>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</si>
  <si>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</si>
  <si>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</si>
  <si>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</si>
  <si>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</si>
  <si>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</si>
  <si>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</si>
  <si>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</si>
  <si>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</si>
  <si>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</si>
  <si>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</si>
  <si>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</si>
  <si>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</si>
  <si>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</si>
  <si>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</si>
  <si>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</si>
  <si>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</si>
  <si>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</si>
  <si>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</si>
  <si>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</si>
  <si>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</si>
  <si>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</si>
  <si>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</si>
  <si>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</si>
  <si>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</si>
  <si>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</si>
  <si>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</si>
  <si>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</si>
  <si>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</si>
  <si>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</si>
  <si>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</si>
  <si>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</si>
  <si>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</si>
  <si>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</si>
  <si>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</si>
  <si>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</si>
  <si>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</si>
  <si>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</si>
  <si>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</si>
  <si>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</si>
  <si>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</si>
  <si>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</si>
  <si>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</si>
  <si>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</si>
  <si>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</si>
  <si>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</si>
  <si>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</si>
  <si>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</si>
  <si>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</si>
  <si>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</si>
  <si>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</si>
  <si>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</si>
  <si>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</si>
  <si>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</si>
  <si>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</si>
  <si>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</si>
  <si>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</si>
  <si>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</si>
  <si>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</si>
  <si>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</si>
  <si>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</si>
  <si>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</si>
  <si>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</si>
  <si>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</si>
  <si>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</si>
  <si>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</si>
  <si>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</si>
  <si>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</si>
  <si>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</si>
  <si>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</si>
  <si>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</si>
  <si>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</si>
  <si>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</si>
  <si>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</si>
  <si>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</si>
  <si>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</si>
  <si>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</si>
  <si>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</si>
  <si>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</si>
  <si>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</si>
  <si>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</si>
  <si>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</si>
  <si>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</si>
  <si>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</si>
  <si>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</si>
  <si>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</si>
  <si>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</si>
  <si>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</si>
  <si>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</si>
  <si>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</si>
  <si>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</si>
  <si>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</si>
  <si>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</si>
  <si>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</si>
  <si>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</si>
  <si>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</si>
  <si>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</si>
  <si>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</si>
  <si>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</si>
  <si>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</si>
  <si>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</si>
  <si>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</si>
  <si>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</si>
  <si>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</si>
  <si>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</si>
  <si>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</si>
  <si>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</si>
  <si>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</si>
  <si>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</si>
  <si>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</si>
  <si>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</si>
  <si>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</si>
  <si>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</si>
  <si>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</si>
  <si>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</si>
  <si>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</si>
  <si>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</si>
  <si>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</si>
  <si>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</si>
  <si>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</si>
  <si>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</si>
  <si>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</si>
  <si>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</si>
  <si>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</si>
  <si>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</si>
  <si>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</si>
  <si>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</si>
  <si>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</si>
  <si>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</si>
  <si>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</si>
  <si>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</si>
  <si>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</si>
  <si>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</si>
  <si>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</si>
  <si>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</si>
  <si>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</si>
  <si>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</si>
  <si>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</si>
  <si>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</si>
  <si>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</si>
  <si>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</si>
  <si>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</si>
  <si>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</si>
  <si>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</si>
  <si>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</si>
  <si>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</si>
  <si>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</si>
  <si>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</si>
  <si>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</si>
  <si>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</si>
  <si>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</si>
  <si>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</si>
  <si>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</si>
  <si>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</si>
  <si>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</si>
  <si>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</si>
  <si>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</si>
  <si>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</si>
  <si>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</si>
  <si>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</si>
  <si>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</si>
  <si>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</si>
  <si>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</si>
  <si>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</si>
  <si>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</si>
  <si>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</si>
  <si>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</si>
  <si>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</si>
  <si>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</si>
  <si>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</si>
  <si>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</si>
  <si>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</si>
  <si>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</si>
  <si>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</si>
  <si>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</si>
  <si>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</si>
  <si>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</si>
  <si>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</si>
  <si>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</si>
  <si>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</si>
  <si>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</si>
  <si>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</si>
  <si>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</si>
  <si>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</si>
  <si>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</si>
  <si>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</si>
  <si>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</si>
  <si>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</si>
  <si>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</si>
  <si>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</si>
  <si>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</si>
  <si>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</si>
  <si>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</si>
  <si>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</si>
  <si>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</si>
  <si>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</si>
  <si>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</si>
  <si>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</si>
  <si>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</si>
  <si>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</si>
  <si>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</si>
  <si>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</si>
  <si>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</si>
  <si>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</si>
  <si>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</si>
  <si>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</si>
  <si>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</si>
  <si>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</si>
  <si>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</si>
  <si>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</si>
  <si>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</si>
  <si>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</si>
  <si>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</si>
  <si>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</si>
  <si>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</si>
  <si>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</si>
  <si>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</si>
  <si>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</si>
  <si>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</si>
  <si>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</si>
  <si>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</si>
  <si>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</si>
  <si>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</si>
  <si>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</si>
  <si>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</si>
  <si>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</si>
  <si>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</si>
  <si>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</si>
  <si>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</si>
  <si>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</si>
  <si>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</si>
  <si>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</si>
  <si>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</si>
  <si>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</si>
  <si>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</si>
  <si>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</si>
  <si>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</si>
  <si>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</si>
  <si>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</si>
  <si>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</si>
  <si>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</si>
  <si>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</si>
  <si>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</si>
  <si>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</si>
  <si>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</si>
  <si>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</si>
  <si>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</si>
  <si>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</si>
  <si>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</si>
  <si>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</si>
  <si>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</si>
  <si>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</si>
  <si>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</si>
  <si>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</si>
  <si>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</si>
  <si>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</si>
  <si>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</si>
  <si>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</si>
  <si>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</si>
  <si>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</si>
  <si>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</si>
  <si>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</si>
  <si>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</si>
  <si>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</si>
  <si>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</si>
  <si>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</si>
  <si>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</si>
  <si>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</si>
  <si>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</si>
  <si>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</si>
  <si>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</si>
  <si>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</si>
  <si>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</si>
  <si>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</si>
  <si>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</si>
  <si>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</si>
  <si>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</si>
  <si>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</si>
  <si>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</si>
  <si>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</si>
  <si>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</si>
  <si>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</si>
  <si>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</si>
  <si>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</si>
  <si>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</si>
  <si>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</si>
  <si>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</si>
  <si>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</si>
  <si>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</si>
  <si>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</si>
  <si>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</si>
  <si>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</si>
  <si>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</si>
  <si>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</si>
  <si>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</si>
  <si>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</si>
  <si>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</si>
  <si>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</si>
  <si>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</si>
  <si>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</si>
  <si>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</si>
  <si>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</si>
  <si>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</si>
  <si>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</si>
  <si>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</si>
  <si>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</si>
  <si>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</si>
  <si>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</si>
  <si>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</si>
  <si>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</si>
  <si>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</si>
  <si>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</si>
  <si>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</si>
  <si>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</si>
  <si>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</si>
  <si>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</si>
  <si>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</si>
  <si>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</si>
  <si>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</si>
  <si>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</si>
  <si>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</si>
  <si>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</si>
  <si>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</si>
  <si>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</si>
  <si>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</si>
  <si>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</si>
  <si>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</si>
  <si>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</si>
  <si>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</si>
  <si>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</si>
  <si>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</si>
  <si>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</si>
  <si>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</si>
  <si>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</si>
  <si>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</si>
  <si>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</si>
  <si>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</si>
  <si>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</si>
  <si>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</si>
  <si>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</si>
  <si>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</si>
  <si>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</si>
  <si>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</si>
  <si>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</si>
  <si>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</si>
  <si>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</si>
  <si>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</si>
  <si>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</si>
  <si>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</si>
  <si>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</si>
  <si>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</si>
  <si>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</si>
  <si>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</si>
  <si>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</si>
  <si>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</si>
  <si>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</si>
  <si>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</si>
  <si>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</si>
  <si>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</si>
  <si>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</si>
  <si>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</si>
  <si>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</si>
  <si>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</si>
  <si>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</si>
  <si>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</si>
  <si>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</si>
  <si>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</si>
  <si>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</si>
  <si>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</si>
  <si>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</si>
  <si>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</si>
  <si>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</si>
  <si>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</si>
  <si>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</si>
  <si>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</si>
  <si>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</si>
  <si>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</si>
  <si>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</si>
  <si>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</si>
  <si>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</si>
  <si>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</si>
  <si>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</si>
  <si>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</si>
  <si>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</si>
  <si>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</si>
  <si>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</si>
  <si>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</si>
  <si>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</si>
  <si>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</si>
  <si>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</si>
  <si>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</si>
  <si>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</si>
  <si>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</si>
  <si>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</si>
  <si>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</si>
  <si>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</si>
  <si>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</si>
  <si>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</si>
  <si>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</si>
  <si>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</si>
  <si>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</si>
  <si>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</si>
  <si>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</si>
  <si>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</si>
  <si>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</si>
  <si>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</si>
  <si>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</si>
  <si>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</si>
  <si>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</si>
  <si>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</si>
  <si>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</si>
  <si>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</si>
  <si>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</si>
  <si>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</si>
  <si>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</si>
  <si>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</si>
  <si>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</si>
  <si>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</si>
  <si>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</si>
  <si>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</si>
  <si>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</si>
  <si>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</si>
  <si>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</si>
  <si>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</si>
  <si>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</si>
  <si>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</si>
  <si>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</si>
  <si>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</si>
  <si>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</si>
  <si>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</si>
  <si>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</si>
  <si>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</si>
  <si>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</si>
  <si>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</si>
  <si>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</si>
  <si>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</si>
  <si>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</si>
  <si>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</si>
  <si>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</si>
  <si>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</si>
  <si>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</si>
  <si>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</si>
  <si>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</si>
  <si>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</si>
  <si>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</si>
  <si>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</si>
  <si>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</si>
  <si>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</si>
  <si>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</si>
  <si>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</si>
  <si>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</si>
  <si>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</si>
  <si>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</si>
  <si>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</si>
  <si>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</si>
  <si>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</si>
  <si>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</si>
  <si>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</si>
  <si>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</si>
  <si>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</si>
  <si>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</si>
  <si>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</si>
  <si>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</si>
  <si>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</si>
  <si>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</si>
  <si>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</si>
  <si>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</si>
  <si>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</si>
  <si>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</si>
  <si>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</si>
  <si>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</si>
  <si>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</si>
  <si>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</si>
  <si>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</si>
  <si>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</si>
  <si>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</si>
  <si>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</si>
  <si>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</si>
  <si>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</si>
  <si>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</si>
  <si>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</si>
  <si>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</si>
  <si>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</si>
  <si>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</si>
  <si>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</si>
  <si>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</si>
  <si>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</si>
  <si>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</si>
  <si>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</si>
  <si>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</si>
  <si>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</si>
  <si>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</si>
  <si>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</si>
  <si>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</si>
  <si>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</si>
  <si>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</si>
  <si>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</si>
  <si>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</si>
  <si>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</si>
  <si>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</si>
  <si>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</si>
  <si>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</si>
  <si>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</si>
  <si>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</si>
  <si>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</si>
  <si>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</si>
  <si>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</si>
  <si>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</si>
  <si>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</si>
  <si>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</si>
  <si>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</si>
  <si>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</si>
  <si>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</si>
  <si>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</si>
  <si>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</si>
  <si>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</si>
  <si>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</si>
  <si>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</si>
  <si>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</si>
  <si>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</si>
  <si>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</si>
  <si>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</si>
  <si>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</si>
  <si>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</si>
  <si>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</si>
  <si>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</si>
  <si>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</si>
  <si>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</si>
  <si>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</si>
  <si>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</si>
  <si>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</si>
  <si>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</si>
  <si>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</si>
  <si>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</si>
  <si>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</si>
  <si>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</si>
  <si>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</si>
  <si>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</si>
  <si>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</si>
  <si>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</si>
  <si>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</si>
  <si>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</si>
  <si>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</si>
  <si>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</si>
  <si>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</si>
  <si>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</si>
  <si>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</si>
  <si>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</si>
  <si>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</si>
  <si>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</si>
  <si>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</si>
  <si>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</si>
  <si>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</si>
  <si>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</si>
  <si>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</si>
  <si>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</si>
  <si>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</si>
  <si>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</si>
  <si>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</si>
  <si>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</si>
  <si>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</si>
  <si>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</si>
  <si>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</si>
  <si>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</si>
  <si>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</si>
  <si>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</si>
  <si>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</si>
  <si>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</si>
  <si>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</si>
  <si>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</si>
  <si>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</si>
  <si>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</si>
  <si>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</si>
  <si>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</si>
  <si>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</si>
  <si>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</si>
  <si>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</si>
  <si>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</si>
  <si>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</si>
  <si>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</si>
  <si>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</si>
  <si>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</si>
  <si>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</si>
  <si>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</si>
  <si>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</si>
  <si>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</si>
  <si>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</si>
  <si>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</si>
  <si>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</si>
  <si>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</si>
  <si>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</si>
  <si>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</si>
  <si>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</si>
  <si>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</si>
  <si>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</si>
  <si>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</si>
  <si>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</si>
  <si>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</si>
  <si>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</si>
  <si>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</si>
  <si>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</si>
  <si>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</si>
  <si>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</si>
  <si>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</si>
  <si>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</si>
  <si>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</si>
  <si>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</si>
  <si>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</si>
  <si>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</si>
  <si>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</si>
  <si>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</si>
  <si>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</si>
  <si>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</si>
  <si>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</si>
  <si>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</si>
  <si>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</si>
  <si>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</si>
  <si>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</si>
  <si>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</si>
  <si>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</si>
  <si>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</si>
  <si>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</si>
  <si>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</si>
  <si>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</si>
  <si>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</si>
  <si>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</si>
  <si>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</si>
  <si>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</si>
  <si>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</si>
  <si>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</si>
  <si>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</si>
  <si>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</si>
  <si>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</si>
  <si>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</si>
  <si>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</si>
  <si>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</si>
  <si>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</si>
  <si>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</si>
  <si>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</si>
  <si>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</si>
  <si>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</si>
  <si>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</si>
  <si>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</si>
  <si>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</si>
  <si>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</si>
  <si>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</si>
  <si>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</si>
  <si>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</si>
  <si>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</si>
  <si>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</si>
  <si>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</si>
  <si>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</si>
  <si>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</si>
  <si>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</si>
  <si>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</si>
  <si>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</si>
  <si>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</si>
  <si>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</si>
  <si>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</si>
  <si>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</si>
  <si>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</si>
  <si>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</si>
  <si>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</si>
  <si>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</si>
  <si>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</si>
  <si>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</si>
  <si>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</si>
  <si>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</si>
  <si>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</si>
  <si>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</si>
  <si>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</si>
  <si>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</si>
  <si>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</si>
  <si>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</si>
  <si>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</si>
  <si>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</si>
  <si>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</si>
  <si>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</si>
  <si>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</si>
  <si>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</si>
  <si>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</si>
  <si>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</si>
  <si>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</si>
  <si>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</si>
  <si>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</si>
  <si>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</si>
  <si>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</si>
  <si>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</si>
  <si>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</si>
  <si>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</si>
  <si>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</si>
  <si>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</si>
  <si>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</si>
  <si>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</si>
  <si>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</si>
  <si>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</si>
  <si>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</si>
  <si>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</si>
  <si>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</si>
  <si>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</si>
  <si>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</si>
  <si>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</si>
  <si>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</si>
  <si>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</si>
  <si>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</si>
  <si>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</si>
  <si>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</si>
  <si>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</si>
  <si>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</si>
  <si>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</si>
  <si>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</si>
  <si>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</si>
  <si>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</si>
  <si>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</si>
  <si>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</si>
  <si>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</si>
  <si>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</si>
  <si>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</si>
  <si>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</si>
  <si>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</si>
  <si>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</si>
  <si>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</si>
  <si>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</si>
  <si>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</si>
  <si>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</si>
  <si>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</si>
  <si>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</si>
  <si>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</si>
  <si>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</si>
  <si>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</si>
  <si>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</si>
  <si>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</si>
  <si>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</si>
  <si>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</si>
  <si>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</si>
  <si>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</si>
  <si>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</si>
  <si>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</si>
  <si>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</si>
  <si>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</si>
  <si>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</si>
  <si>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</si>
  <si>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</si>
  <si>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</si>
  <si>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</si>
  <si>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</si>
  <si>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</si>
  <si>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</si>
  <si>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</si>
  <si>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</si>
  <si>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</si>
  <si>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</si>
  <si>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</si>
  <si>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</si>
  <si>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</si>
  <si>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</si>
  <si>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</si>
  <si>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</si>
  <si>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</si>
  <si>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</si>
  <si>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</si>
  <si>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</si>
  <si>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</si>
  <si>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</si>
  <si>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</si>
  <si>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</si>
  <si>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</si>
  <si>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</si>
  <si>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</si>
  <si>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</si>
  <si>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</si>
  <si>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</si>
  <si>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</si>
  <si>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</si>
  <si>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</si>
  <si>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</si>
  <si>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</si>
  <si>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</si>
  <si>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</si>
  <si>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</si>
  <si>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</si>
  <si>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</si>
  <si>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</si>
  <si>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</si>
  <si>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</si>
  <si>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</si>
  <si>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</si>
  <si>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</si>
  <si>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</si>
  <si>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</si>
  <si>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</si>
  <si>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</si>
  <si>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</si>
  <si>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</si>
  <si>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</si>
  <si>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</si>
  <si>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</si>
  <si>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</si>
  <si>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</si>
  <si>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</si>
  <si>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</si>
  <si>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</si>
  <si>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</si>
  <si>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</si>
  <si>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</si>
  <si>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</si>
  <si>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</si>
  <si>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</si>
  <si>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</si>
  <si>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</si>
  <si>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</si>
  <si>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</si>
  <si>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</si>
  <si>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</si>
  <si>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</si>
  <si>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</si>
  <si>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</si>
  <si>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</si>
  <si>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</si>
  <si>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</si>
  <si>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</si>
  <si>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</si>
  <si>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</si>
  <si>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</si>
  <si>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</si>
  <si>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</si>
  <si>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</si>
  <si>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</si>
  <si>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</si>
  <si>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</si>
  <si>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</si>
  <si>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</si>
  <si>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</si>
  <si>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</si>
  <si>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</si>
  <si>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</si>
  <si>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</si>
  <si>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</si>
  <si>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</si>
  <si>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</si>
  <si>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</si>
  <si>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</si>
  <si>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</si>
  <si>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</si>
  <si>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</si>
  <si>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</si>
  <si>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</si>
  <si>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</si>
  <si>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</si>
  <si>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</si>
  <si>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</si>
  <si>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</si>
  <si>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</si>
  <si>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</si>
  <si>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</si>
  <si>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</si>
  <si>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</si>
  <si>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</si>
  <si>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</si>
  <si>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</si>
  <si>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</si>
  <si>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</si>
  <si>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</si>
  <si>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</si>
  <si>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</si>
  <si>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</si>
  <si>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</si>
  <si>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</si>
  <si>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</si>
  <si>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</si>
  <si>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</si>
  <si>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</si>
  <si>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</si>
  <si>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</si>
  <si>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</si>
  <si>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</si>
  <si>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</si>
  <si>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</si>
  <si>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</si>
  <si>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</si>
  <si>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</si>
  <si>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</si>
  <si>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</si>
  <si>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</si>
  <si>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</si>
  <si>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</si>
  <si>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</si>
  <si>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</si>
  <si>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</si>
  <si>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</si>
  <si>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</si>
  <si>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</si>
  <si>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</si>
  <si>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</si>
  <si>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</si>
  <si>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</si>
  <si>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</si>
  <si>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</si>
  <si>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</si>
  <si>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</si>
  <si>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</si>
  <si>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</si>
  <si>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</si>
  <si>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</si>
  <si>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</si>
  <si>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</si>
  <si>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</si>
  <si>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</si>
  <si>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</si>
  <si>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</si>
  <si>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</si>
  <si>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</si>
  <si>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</si>
  <si>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</si>
  <si>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</si>
  <si>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</si>
  <si>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</si>
  <si>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</si>
  <si>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</si>
  <si>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</si>
  <si>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</si>
  <si>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</si>
  <si>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</si>
  <si>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</si>
  <si>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</si>
  <si>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</si>
  <si>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</si>
  <si>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</si>
  <si>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</si>
  <si>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</si>
  <si>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</si>
  <si>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</si>
  <si>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</si>
  <si>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</si>
  <si>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</si>
  <si>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</si>
  <si>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</si>
  <si>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</si>
  <si>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</si>
  <si>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</si>
  <si>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</si>
  <si>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</si>
  <si>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</si>
  <si>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</si>
  <si>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</si>
  <si>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</si>
  <si>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</si>
  <si>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</si>
  <si>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</si>
  <si>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</si>
  <si>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</si>
  <si>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</si>
  <si>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</si>
  <si>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</si>
  <si>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</si>
  <si>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</si>
  <si>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</si>
  <si>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</si>
  <si>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</si>
  <si>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</si>
  <si>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</si>
  <si>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</si>
  <si>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</si>
  <si>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</si>
  <si>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</si>
  <si>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</si>
  <si>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</si>
  <si>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</si>
  <si>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</si>
  <si>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</si>
  <si>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</si>
  <si>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</si>
  <si>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</si>
  <si>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</si>
  <si>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</si>
  <si>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</si>
  <si>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</si>
  <si>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</si>
  <si>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</si>
  <si>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</si>
  <si>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</si>
  <si>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</si>
  <si>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</si>
  <si>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</si>
  <si>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</si>
  <si>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</si>
  <si>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</si>
  <si>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</si>
  <si>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</si>
  <si>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</si>
  <si>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</si>
  <si>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</si>
  <si>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</si>
  <si>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</si>
  <si>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</si>
  <si>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</si>
  <si>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</si>
  <si>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</si>
  <si>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</si>
  <si>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</si>
  <si>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</si>
  <si>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</si>
  <si>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</si>
  <si>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</si>
  <si>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</si>
  <si>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</si>
  <si>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</si>
  <si>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</si>
  <si>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</si>
  <si>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</si>
  <si>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</si>
  <si>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</si>
  <si>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</si>
  <si>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</si>
  <si>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</si>
  <si>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</si>
  <si>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</si>
  <si>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</si>
  <si>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</si>
  <si>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</si>
  <si>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</si>
  <si>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</si>
  <si>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</si>
  <si>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</si>
  <si>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</si>
  <si>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</si>
  <si>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</si>
  <si>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</si>
  <si>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</si>
  <si>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</si>
  <si>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</si>
  <si>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</si>
  <si>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</si>
  <si>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</si>
  <si>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</si>
  <si>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</si>
  <si>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</si>
  <si>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</si>
  <si>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</si>
  <si>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</si>
  <si>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</si>
  <si>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</si>
  <si>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</si>
  <si>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</si>
  <si>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</si>
  <si>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</si>
  <si>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</si>
  <si>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</si>
  <si>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</si>
  <si>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</si>
  <si>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</si>
  <si>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</si>
  <si>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</si>
  <si>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</si>
  <si>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</si>
  <si>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</si>
  <si>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</si>
  <si>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</si>
  <si>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</si>
  <si>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</si>
  <si>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</si>
  <si>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</si>
  <si>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</si>
  <si>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</si>
  <si>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</si>
  <si>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</si>
  <si>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</si>
  <si>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</si>
  <si>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</si>
  <si>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</si>
  <si>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</si>
  <si>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</si>
  <si>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</si>
  <si>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</si>
  <si>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</si>
  <si>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</si>
  <si>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</si>
  <si>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</si>
  <si>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</si>
  <si>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</si>
  <si>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</si>
  <si>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</si>
  <si>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</si>
  <si>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</si>
  <si>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</si>
  <si>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</si>
  <si>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</si>
  <si>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</si>
  <si>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</si>
  <si>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</si>
  <si>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</si>
  <si>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</si>
  <si>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</si>
  <si>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</si>
  <si>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</si>
  <si>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</si>
  <si>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</si>
  <si>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</si>
  <si>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</si>
  <si>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</si>
  <si>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</si>
  <si>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</si>
  <si>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</si>
  <si>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</si>
  <si>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</si>
  <si>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</si>
  <si>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</si>
  <si>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</si>
  <si>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</si>
  <si>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</si>
  <si>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</si>
  <si>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</si>
  <si>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</si>
  <si>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</si>
  <si>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</si>
  <si>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</si>
  <si>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</si>
  <si>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</si>
  <si>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</si>
  <si>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</si>
  <si>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</si>
  <si>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</si>
  <si>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</si>
  <si>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</si>
  <si>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</si>
  <si>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</si>
  <si>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</si>
  <si>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</si>
  <si>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</si>
  <si>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</si>
  <si>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</si>
  <si>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</si>
  <si>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</si>
  <si>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</si>
  <si>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</si>
  <si>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</si>
  <si>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</si>
  <si>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</si>
  <si>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</si>
  <si>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</si>
  <si>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</si>
  <si>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</si>
  <si>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</si>
  <si>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</si>
  <si>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</si>
  <si>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</si>
  <si>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</si>
  <si>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</si>
  <si>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</si>
  <si>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</si>
  <si>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</si>
  <si>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</si>
  <si>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</si>
  <si>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</si>
  <si>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</si>
  <si>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</si>
  <si>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</si>
  <si>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</si>
  <si>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</si>
  <si>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</si>
  <si>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</si>
  <si>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</si>
  <si>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</si>
  <si>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</si>
  <si>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</si>
  <si>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</si>
  <si>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</si>
  <si>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</si>
  <si>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</si>
  <si>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</si>
  <si>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</si>
  <si>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</si>
  <si>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</si>
  <si>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</si>
  <si>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</si>
  <si>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</si>
  <si>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</si>
  <si>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</si>
  <si>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</si>
  <si>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</si>
  <si>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</si>
  <si>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</si>
  <si>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</si>
  <si>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</si>
  <si>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</si>
  <si>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</si>
  <si>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</si>
  <si>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</si>
  <si>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</si>
  <si>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</si>
  <si>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</si>
  <si>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</si>
  <si>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</si>
  <si>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</si>
  <si>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</si>
  <si>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</si>
  <si>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</si>
  <si>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</si>
  <si>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</si>
  <si>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</si>
  <si>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</si>
  <si>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</si>
  <si>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</si>
  <si>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</si>
  <si>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</si>
  <si>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</si>
  <si>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</si>
  <si>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</si>
  <si>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</si>
  <si>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</si>
  <si>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</si>
  <si>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</si>
  <si>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</si>
  <si>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</si>
  <si>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</si>
  <si>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</si>
  <si>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</si>
  <si>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</si>
  <si>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</si>
  <si>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</si>
  <si>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</si>
  <si>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</si>
  <si>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</si>
  <si>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</si>
  <si>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</si>
  <si>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</si>
  <si>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</si>
  <si>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</si>
  <si>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</si>
  <si>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</si>
  <si>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</si>
  <si>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</si>
  <si>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</si>
  <si>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</si>
  <si>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</si>
  <si>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</si>
  <si>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</si>
  <si>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</si>
  <si>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</si>
  <si>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</si>
  <si>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</si>
  <si>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</si>
  <si>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</si>
  <si>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</si>
  <si>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</si>
  <si>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</si>
  <si>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</si>
  <si>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</si>
  <si>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</si>
  <si>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</si>
  <si>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</si>
  <si>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</si>
  <si>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</si>
  <si>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</si>
  <si>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</si>
  <si>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</si>
  <si>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</si>
  <si>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</si>
  <si>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</si>
  <si>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</si>
  <si>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</si>
  <si>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</si>
  <si>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</si>
  <si>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</si>
  <si>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</si>
  <si>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</si>
  <si>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</si>
  <si>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</si>
  <si>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</si>
  <si>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</si>
  <si>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</si>
  <si>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</si>
  <si>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</si>
  <si>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</si>
  <si>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</si>
  <si>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</si>
  <si>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</si>
  <si>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</si>
  <si>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</si>
  <si>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</si>
  <si>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</si>
  <si>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</si>
  <si>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</si>
  <si>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</si>
  <si>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</si>
  <si>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</si>
  <si>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</si>
  <si>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</si>
  <si>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</si>
  <si>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</si>
  <si>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</si>
  <si>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</si>
  <si>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</si>
  <si>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</si>
  <si>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</si>
  <si>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</si>
  <si>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</si>
  <si>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</si>
  <si>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</si>
  <si>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</si>
  <si>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</si>
  <si>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</si>
  <si>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</si>
  <si>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</si>
  <si>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</si>
  <si>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</si>
  <si>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</si>
  <si>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</si>
  <si>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</si>
  <si>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</si>
  <si>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</si>
  <si>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</si>
  <si>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</si>
  <si>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</si>
  <si>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</si>
  <si>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</si>
  <si>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</si>
  <si>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</si>
  <si>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</si>
  <si>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</si>
  <si>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</si>
  <si>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</si>
  <si>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</si>
  <si>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</si>
  <si>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</si>
  <si>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</si>
  <si>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</si>
  <si>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</si>
  <si>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</si>
  <si>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</si>
  <si>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</si>
  <si>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</si>
  <si>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</si>
  <si>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</si>
  <si>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</si>
  <si>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</si>
  <si>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</si>
  <si>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</si>
  <si>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</si>
  <si>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</si>
  <si>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</si>
  <si>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</si>
  <si>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</si>
  <si>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</si>
  <si>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</si>
  <si>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</si>
  <si>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</si>
  <si>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</si>
  <si>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</si>
  <si>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</si>
  <si>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</si>
  <si>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</si>
  <si>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</si>
  <si>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</si>
  <si>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</si>
  <si>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</si>
  <si>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</si>
  <si>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</si>
  <si>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</si>
  <si>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</si>
  <si>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</si>
  <si>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</si>
  <si>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</si>
  <si>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</si>
  <si>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</si>
  <si>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</si>
  <si>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</si>
  <si>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</si>
  <si>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</si>
  <si>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</si>
  <si>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</si>
  <si>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</si>
  <si>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</si>
  <si>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</si>
  <si>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</si>
  <si>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</si>
  <si>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</si>
  <si>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</si>
  <si>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</si>
  <si>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</si>
  <si>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</si>
  <si>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</si>
  <si>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</si>
  <si>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</si>
  <si>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</si>
  <si>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</si>
  <si>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</si>
  <si>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</si>
  <si>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</si>
  <si>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</si>
  <si>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</si>
  <si>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</si>
  <si>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</si>
  <si>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</si>
  <si>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</si>
  <si>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</si>
  <si>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</si>
  <si>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</si>
  <si>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</si>
  <si>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</si>
  <si>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</si>
  <si>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</si>
  <si>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</si>
  <si>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</si>
  <si>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</si>
  <si>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</si>
  <si>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</si>
  <si>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</si>
  <si>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</si>
  <si>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</si>
  <si>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</si>
  <si>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</si>
  <si>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</si>
  <si>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</si>
  <si>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</si>
  <si>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</si>
  <si>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</si>
  <si>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</si>
  <si>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</si>
  <si>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</si>
  <si>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</si>
  <si>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</si>
  <si>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</si>
  <si>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</si>
  <si>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</si>
  <si>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</si>
  <si>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</si>
  <si>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</si>
  <si>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</si>
  <si>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</si>
  <si>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</si>
  <si>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</si>
  <si>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</si>
  <si>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</si>
  <si>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</si>
  <si>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</si>
  <si>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</si>
  <si>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</si>
  <si>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</si>
  <si>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</si>
  <si>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</si>
  <si>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</si>
  <si>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</si>
  <si>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</si>
  <si>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</si>
  <si>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</si>
  <si>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</si>
  <si>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</si>
  <si>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</si>
  <si>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</si>
  <si>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</si>
  <si>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</si>
  <si>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</si>
  <si>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</si>
  <si>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</si>
  <si>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</si>
  <si>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</si>
  <si>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</si>
  <si>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</si>
  <si>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</si>
  <si>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</si>
  <si>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</si>
  <si>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</si>
  <si>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</si>
  <si>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</si>
  <si>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</si>
  <si>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</si>
  <si>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</si>
  <si>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</si>
  <si>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</si>
  <si>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</si>
  <si>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</si>
  <si>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</si>
  <si>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</si>
  <si>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</si>
  <si>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</si>
  <si>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</si>
  <si>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</si>
  <si>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</si>
  <si>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</si>
  <si>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</si>
  <si>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</si>
  <si>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</si>
  <si>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</si>
  <si>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</si>
  <si>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</si>
  <si>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</si>
  <si>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</si>
  <si>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</si>
  <si>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</si>
  <si>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</si>
  <si>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</si>
  <si>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</si>
  <si>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</si>
  <si>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</si>
  <si>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</si>
  <si>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</si>
  <si>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</si>
  <si>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</si>
  <si>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</si>
  <si>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</si>
  <si>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</si>
  <si>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</si>
  <si>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</si>
  <si>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</si>
  <si>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</si>
  <si>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</si>
  <si>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</si>
  <si>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</si>
  <si>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</si>
  <si>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</si>
  <si>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</si>
  <si>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</si>
  <si>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</si>
  <si>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</si>
  <si>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</si>
  <si>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</si>
  <si>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</si>
  <si>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</si>
  <si>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</si>
  <si>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</si>
  <si>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</si>
  <si>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</si>
  <si>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</si>
  <si>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</si>
  <si>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</si>
  <si>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</si>
  <si>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</si>
  <si>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</si>
  <si>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</si>
  <si>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</si>
  <si>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</si>
  <si>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</si>
  <si>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</si>
  <si>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</si>
  <si>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</si>
  <si>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</si>
  <si>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</si>
  <si>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</si>
  <si>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</si>
  <si>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</si>
  <si>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</si>
  <si>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</si>
  <si>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</si>
  <si>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</si>
  <si>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</si>
  <si>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</si>
  <si>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</si>
  <si>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</si>
  <si>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</si>
  <si>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</si>
  <si>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</si>
  <si>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</si>
  <si>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</si>
  <si>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</si>
  <si>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</si>
  <si>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</si>
  <si>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</si>
  <si>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</si>
  <si>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</si>
  <si>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</si>
  <si>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</si>
  <si>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</si>
  <si>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</si>
  <si>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</si>
  <si>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</si>
  <si>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</si>
  <si>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</si>
  <si>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</si>
  <si>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</si>
  <si>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</si>
  <si>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</si>
  <si>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</si>
  <si>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</si>
  <si>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</si>
  <si>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</si>
  <si>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</si>
  <si>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</si>
  <si>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</si>
  <si>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</si>
  <si>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</si>
  <si>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</si>
  <si>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</si>
  <si>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</si>
  <si>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</si>
  <si>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</si>
  <si>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</si>
  <si>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</si>
  <si>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</si>
  <si>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</si>
  <si>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</si>
  <si>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</si>
  <si>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</si>
  <si>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</si>
  <si>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</si>
  <si>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</si>
  <si>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</si>
  <si>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</si>
  <si>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</si>
  <si>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</si>
  <si>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</si>
  <si>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</si>
  <si>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</si>
  <si>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</si>
  <si>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</si>
  <si>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</si>
  <si>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</si>
  <si>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</si>
  <si>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</si>
  <si>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</si>
  <si>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</si>
  <si>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</si>
  <si>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</si>
  <si>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</si>
  <si>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</si>
  <si>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</si>
  <si>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</si>
  <si>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</si>
  <si>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</si>
  <si>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</si>
  <si>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</si>
  <si>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</si>
  <si>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</si>
  <si>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</si>
  <si>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</si>
  <si>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</si>
  <si>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</si>
  <si>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</si>
  <si>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</si>
  <si>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</si>
  <si>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</si>
  <si>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</si>
  <si>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</si>
  <si>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</si>
  <si>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</si>
  <si>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</si>
  <si>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</si>
  <si>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</si>
  <si>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</si>
  <si>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</si>
  <si>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</si>
  <si>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</si>
  <si>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</si>
  <si>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</si>
  <si>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</si>
  <si>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</si>
  <si>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</si>
  <si>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</si>
  <si>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</si>
  <si>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</si>
  <si>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</si>
  <si>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</si>
  <si>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</si>
  <si>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</si>
  <si>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</si>
  <si>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</si>
  <si>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</si>
  <si>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</si>
  <si>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</si>
  <si>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</si>
  <si>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</si>
  <si>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</si>
  <si>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</si>
  <si>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</si>
  <si>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</si>
  <si>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</si>
  <si>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</si>
  <si>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</si>
  <si>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</si>
  <si>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</si>
  <si>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</si>
  <si>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</si>
  <si>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</si>
  <si>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</si>
  <si>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</si>
  <si>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</si>
  <si>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</si>
  <si>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</si>
  <si>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</si>
  <si>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</si>
  <si>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</si>
  <si>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</si>
  <si>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</si>
  <si>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</si>
  <si>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</si>
  <si>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</si>
  <si>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</si>
  <si>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</si>
  <si>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</si>
  <si>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</si>
  <si>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</si>
  <si>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</si>
  <si>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</si>
  <si>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</si>
  <si>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</si>
  <si>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</si>
  <si>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</si>
  <si>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</si>
  <si>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</si>
  <si>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</si>
  <si>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</si>
  <si>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</si>
  <si>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</si>
  <si>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</si>
  <si>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</si>
  <si>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</si>
  <si>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</si>
  <si>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</si>
  <si>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</si>
  <si>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</si>
  <si>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</si>
  <si>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</si>
  <si>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</si>
  <si>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</si>
  <si>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</si>
  <si>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</si>
  <si>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</si>
  <si>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</si>
  <si>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</si>
  <si>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</si>
  <si>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</si>
  <si>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</si>
  <si>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</si>
  <si>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</si>
  <si>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</si>
  <si>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</si>
  <si>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</si>
  <si>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</si>
  <si>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</si>
  <si>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</si>
  <si>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</si>
  <si>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</si>
  <si>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</si>
  <si>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</si>
  <si>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</si>
  <si>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</si>
  <si>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</si>
  <si>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</si>
  <si>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</si>
  <si>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</si>
  <si>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</si>
  <si>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</si>
  <si>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</si>
  <si>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</si>
  <si>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</si>
  <si>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</si>
  <si>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</si>
  <si>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</si>
  <si>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</si>
  <si>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</si>
  <si>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</si>
  <si>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</si>
  <si>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</si>
  <si>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</si>
  <si>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</si>
  <si>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</si>
  <si>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</si>
  <si>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</si>
  <si>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</si>
  <si>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</si>
  <si>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</si>
  <si>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</si>
  <si>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</si>
  <si>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</si>
  <si>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</si>
  <si>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</si>
  <si>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</si>
  <si>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</si>
  <si>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</si>
  <si>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</si>
  <si>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</si>
  <si>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</si>
  <si>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</si>
  <si>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</si>
  <si>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</si>
  <si>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</si>
  <si>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</si>
  <si>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</si>
  <si>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</si>
  <si>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</si>
  <si>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</si>
  <si>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</si>
  <si>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</si>
  <si>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</si>
  <si>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</si>
  <si>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</si>
  <si>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</si>
  <si>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</si>
  <si>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</si>
  <si>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</si>
  <si>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</si>
  <si>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</si>
  <si>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</si>
  <si>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</si>
  <si>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</si>
  <si>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</si>
  <si>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</si>
  <si>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</si>
  <si>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</si>
  <si>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</si>
  <si>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</si>
  <si>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</si>
  <si>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</si>
  <si>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</si>
  <si>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</si>
  <si>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</si>
  <si>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</si>
  <si>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</si>
  <si>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</si>
  <si>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</si>
  <si>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</si>
  <si>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</si>
  <si>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</si>
  <si>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</si>
  <si>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</si>
  <si>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</si>
  <si>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</si>
  <si>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</si>
  <si>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</si>
  <si>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</si>
  <si>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</si>
  <si>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</si>
  <si>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</si>
  <si>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</si>
  <si>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</si>
  <si>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</si>
  <si>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</si>
  <si>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</si>
  <si>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</si>
  <si>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</si>
  <si>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</si>
  <si>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</si>
  <si>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</si>
  <si>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</si>
  <si>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</si>
  <si>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</si>
  <si>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</si>
  <si>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</si>
  <si>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</si>
  <si>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</si>
  <si>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</si>
  <si>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</si>
  <si>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</si>
  <si>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</si>
  <si>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</si>
  <si>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</si>
  <si>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</si>
  <si>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</si>
  <si>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</si>
  <si>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</si>
  <si>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</si>
  <si>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</si>
  <si>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</si>
  <si>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</si>
  <si>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</si>
  <si>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</si>
  <si>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</si>
  <si>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</si>
  <si>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</si>
  <si>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</si>
  <si>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</si>
  <si>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</si>
  <si>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</si>
  <si>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</si>
  <si>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</si>
  <si>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</si>
  <si>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</si>
  <si>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</si>
  <si>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</si>
  <si>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</si>
  <si>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</si>
  <si>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</si>
  <si>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</si>
  <si>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</si>
  <si>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</si>
  <si>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</si>
  <si>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</si>
  <si>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</si>
  <si>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</si>
  <si>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</si>
  <si>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</si>
  <si>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</si>
  <si>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</si>
  <si>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</si>
  <si>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</si>
  <si>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</si>
  <si>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</si>
  <si>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</si>
  <si>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</si>
  <si>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</si>
  <si>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</si>
  <si>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</si>
  <si>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</si>
  <si>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</si>
  <si>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</si>
  <si>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</si>
  <si>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</si>
  <si>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</si>
  <si>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</si>
  <si>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</si>
  <si>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</si>
  <si>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</si>
  <si>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</si>
  <si>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</si>
  <si>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</si>
  <si>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</si>
  <si>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</si>
  <si>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</si>
  <si>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</si>
  <si>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</si>
  <si>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</si>
  <si>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</si>
  <si>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</si>
  <si>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</si>
  <si>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</si>
  <si>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</si>
  <si>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</si>
  <si>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</si>
  <si>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</si>
  <si>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</si>
  <si>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</si>
  <si>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</si>
  <si>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</si>
  <si>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</si>
  <si>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</si>
  <si>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</si>
  <si>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</si>
  <si>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</si>
  <si>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</si>
  <si>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</si>
  <si>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</si>
  <si>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</si>
  <si>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</si>
  <si>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</si>
  <si>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</si>
  <si>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</si>
  <si>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</si>
  <si>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</si>
  <si>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</si>
  <si>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</si>
  <si>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</si>
  <si>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</si>
  <si>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</si>
  <si>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</si>
  <si>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</si>
  <si>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</si>
  <si>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</si>
  <si>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</si>
  <si>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</si>
  <si>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</si>
  <si>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</si>
  <si>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</si>
  <si>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</si>
  <si>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</si>
  <si>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</si>
  <si>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</si>
  <si>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</si>
  <si>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</si>
  <si>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</si>
  <si>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</si>
  <si>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</si>
  <si>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</si>
  <si>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</si>
  <si>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</si>
  <si>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</si>
  <si>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</si>
  <si>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</si>
  <si>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</si>
  <si>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</si>
  <si>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</si>
  <si>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</si>
  <si>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</si>
  <si>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</si>
  <si>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</si>
  <si>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</si>
  <si>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</si>
  <si>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</si>
  <si>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</si>
  <si>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</si>
  <si>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</si>
  <si>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</si>
  <si>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</si>
  <si>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</si>
  <si>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</si>
  <si>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</si>
  <si>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</si>
  <si>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</si>
  <si>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</si>
  <si>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</si>
  <si>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</si>
  <si>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</si>
  <si>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</si>
  <si>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</si>
  <si>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</si>
  <si>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</si>
  <si>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</si>
  <si>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</si>
  <si>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</si>
  <si>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</si>
  <si>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</si>
  <si>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</si>
  <si>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</si>
  <si>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</si>
  <si>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</si>
  <si>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</si>
  <si>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</si>
  <si>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</si>
  <si>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</si>
  <si>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</si>
  <si>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</si>
  <si>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</si>
  <si>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</si>
  <si>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</si>
  <si>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</si>
  <si>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</si>
  <si>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</si>
  <si>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</si>
  <si>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</si>
  <si>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</si>
  <si>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</si>
  <si>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</si>
  <si>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</si>
  <si>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</si>
  <si>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</si>
  <si>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</si>
  <si>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</si>
  <si>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</si>
  <si>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</si>
  <si>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</si>
  <si>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</si>
  <si>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</si>
  <si>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</si>
  <si>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</si>
  <si>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</si>
  <si>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</si>
  <si>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</si>
  <si>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</si>
  <si>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</si>
  <si>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</si>
  <si>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</si>
  <si>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</si>
  <si>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</si>
  <si>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</si>
  <si>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</si>
  <si>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</si>
  <si>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</si>
  <si>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</si>
  <si>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</si>
  <si>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</si>
  <si>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</si>
  <si>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</si>
  <si>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</si>
  <si>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</si>
  <si>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</si>
  <si>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</si>
  <si>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</si>
  <si>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</si>
  <si>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</si>
  <si>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</si>
  <si>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</si>
  <si>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</si>
  <si>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</si>
  <si>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</si>
  <si>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</si>
  <si>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</si>
  <si>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</si>
  <si>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</si>
  <si>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</si>
  <si>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</si>
  <si>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</si>
  <si>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</si>
  <si>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</si>
  <si>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</si>
  <si>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</si>
  <si>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</si>
  <si>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</si>
  <si>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</si>
  <si>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</si>
  <si>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</si>
  <si>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</si>
  <si>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</si>
  <si>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</si>
  <si>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</si>
  <si>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</si>
  <si>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</si>
  <si>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</si>
  <si>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</si>
  <si>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</si>
  <si>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</si>
  <si>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</si>
  <si>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</si>
  <si>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</si>
  <si>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</si>
  <si>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</si>
  <si>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</si>
  <si>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</si>
  <si>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</si>
  <si>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</si>
  <si>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</si>
  <si>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</si>
  <si>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</si>
  <si>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</si>
  <si>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</si>
  <si>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</si>
  <si>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</si>
  <si>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</si>
  <si>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</si>
  <si>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</si>
  <si>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</si>
  <si>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</si>
  <si>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</si>
  <si>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</si>
  <si>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</si>
  <si>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</si>
  <si>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</si>
  <si>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</si>
  <si>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</si>
  <si>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</si>
  <si>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</si>
  <si>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</si>
  <si>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</si>
  <si>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</si>
  <si>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</si>
  <si>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</si>
  <si>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</si>
  <si>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</si>
  <si>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</si>
  <si>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</si>
  <si>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</si>
  <si>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</si>
  <si>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</si>
  <si>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</si>
  <si>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</si>
  <si>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</si>
  <si>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</si>
  <si>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</si>
  <si>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</si>
  <si>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</si>
  <si>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</si>
  <si>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</si>
  <si>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</si>
  <si>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</si>
  <si>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</si>
  <si>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</si>
  <si>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</si>
  <si>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</si>
  <si>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</si>
  <si>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</si>
  <si>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</si>
  <si>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</si>
  <si>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</si>
  <si>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</si>
  <si>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</si>
  <si>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</si>
  <si>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</si>
  <si>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</si>
  <si>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</si>
  <si>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</si>
  <si>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</si>
  <si>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</si>
  <si>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</si>
  <si>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</si>
  <si>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</si>
  <si>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</si>
  <si>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</si>
  <si>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</si>
  <si>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</si>
  <si>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</si>
  <si>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</si>
  <si>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</si>
  <si>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</si>
  <si>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</si>
  <si>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</si>
  <si>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</si>
  <si>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</si>
  <si>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</si>
  <si>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</si>
  <si>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</si>
  <si>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</si>
  <si>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</si>
  <si>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</si>
  <si>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</si>
  <si>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</si>
  <si>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</si>
  <si>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</si>
  <si>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</si>
  <si>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</si>
  <si>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</si>
  <si>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</si>
  <si>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</si>
  <si>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</si>
  <si>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</si>
  <si>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</si>
  <si>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</si>
  <si>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</si>
  <si>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</si>
  <si>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</si>
  <si>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</si>
  <si>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</si>
  <si>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</si>
  <si>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</si>
  <si>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</si>
  <si>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</si>
  <si>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</si>
  <si>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</si>
  <si>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</si>
  <si>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</si>
  <si>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</si>
  <si>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</si>
  <si>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</si>
  <si>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</si>
  <si>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</si>
  <si>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</si>
  <si>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</si>
  <si>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</si>
  <si>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</si>
  <si>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</si>
  <si>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</si>
  <si>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</si>
  <si>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</si>
  <si>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</si>
  <si>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</si>
  <si>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</si>
  <si>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</si>
  <si>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</si>
  <si>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</si>
  <si>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</si>
  <si>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</si>
  <si>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</si>
  <si>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</si>
  <si>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</si>
  <si>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</si>
  <si>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</si>
  <si>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</si>
  <si>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</si>
  <si>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</si>
  <si>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</si>
  <si>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</si>
  <si>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</si>
  <si>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</si>
  <si>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</si>
  <si>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</si>
  <si>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</si>
  <si>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</si>
  <si>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</si>
  <si>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</si>
  <si>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</si>
  <si>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</si>
  <si>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</si>
  <si>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</si>
  <si>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</si>
  <si>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</si>
  <si>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</si>
  <si>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</si>
  <si>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</si>
  <si>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</si>
  <si>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</si>
  <si>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</si>
  <si>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</si>
  <si>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</si>
  <si>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</si>
  <si>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</si>
  <si>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</si>
  <si>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</si>
  <si>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</si>
  <si>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</si>
  <si>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</si>
  <si>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</si>
  <si>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</si>
  <si>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</si>
  <si>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</si>
  <si>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</si>
  <si>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</si>
  <si>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</si>
  <si>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</si>
  <si>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</si>
  <si>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</si>
  <si>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</si>
  <si>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</si>
  <si>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</si>
  <si>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</si>
  <si>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</si>
  <si>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</si>
  <si>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</si>
  <si>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</si>
  <si>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</si>
  <si>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</si>
  <si>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</si>
  <si>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</si>
  <si>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</si>
  <si>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</si>
  <si>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</si>
  <si>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</si>
  <si>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</si>
  <si>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</si>
  <si>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</si>
  <si>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</si>
  <si>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</si>
  <si>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</si>
  <si>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</si>
  <si>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</si>
  <si>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</si>
  <si>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</si>
  <si>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</si>
  <si>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</si>
  <si>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</si>
  <si>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</si>
  <si>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</si>
  <si>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</si>
  <si>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</si>
  <si>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</si>
  <si>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</si>
  <si>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</si>
  <si>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</si>
  <si>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</si>
  <si>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</si>
  <si>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</si>
  <si>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</si>
  <si>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</si>
  <si>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</si>
  <si>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</si>
  <si>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</si>
  <si>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</si>
  <si>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</si>
  <si>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</si>
  <si>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</si>
  <si>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</si>
  <si>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</si>
  <si>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</si>
  <si>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</si>
  <si>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</si>
  <si>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</si>
  <si>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</si>
  <si>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</si>
  <si>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</si>
  <si>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</si>
  <si>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</si>
  <si>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</si>
  <si>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</si>
  <si>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</si>
  <si>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</si>
  <si>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</si>
  <si>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</si>
  <si>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</si>
  <si>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</si>
  <si>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</si>
  <si>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</si>
  <si>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</si>
  <si>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</si>
  <si>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</si>
  <si>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</si>
  <si>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</si>
  <si>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</si>
  <si>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</si>
  <si>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</si>
  <si>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</si>
  <si>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</si>
  <si>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</si>
  <si>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</si>
  <si>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</si>
  <si>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</si>
  <si>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</si>
  <si>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</si>
  <si>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</si>
  <si>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</si>
  <si>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</si>
  <si>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</si>
  <si>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</si>
  <si>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</si>
  <si>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</si>
  <si>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</si>
  <si>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</si>
  <si>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</si>
  <si>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</si>
  <si>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</si>
  <si>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</si>
  <si>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</si>
  <si>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</si>
  <si>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</si>
  <si>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</si>
  <si>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</si>
  <si>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</si>
  <si>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</si>
  <si>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</si>
  <si>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</si>
  <si>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</si>
  <si>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</si>
  <si>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</si>
  <si>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</si>
  <si>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</si>
  <si>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</si>
  <si>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</si>
  <si>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</si>
  <si>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</si>
  <si>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</si>
  <si>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</si>
  <si>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</si>
  <si>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</si>
  <si>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</si>
  <si>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</si>
  <si>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</si>
  <si>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</si>
  <si>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</si>
  <si>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</si>
  <si>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</si>
  <si>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</si>
  <si>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</si>
  <si>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</si>
  <si>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</si>
  <si>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</si>
  <si>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</si>
  <si>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</si>
  <si>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</si>
  <si>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</si>
  <si>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</si>
  <si>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</si>
  <si>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</si>
  <si>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</si>
  <si>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</si>
  <si>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</si>
  <si>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</si>
  <si>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</si>
  <si>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</si>
  <si>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</si>
  <si>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</si>
  <si>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</si>
  <si>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</si>
  <si>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</si>
  <si>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</si>
  <si>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</si>
  <si>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</si>
  <si>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</si>
  <si>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</si>
  <si>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</si>
  <si>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</si>
  <si>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</si>
  <si>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</si>
  <si>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</si>
  <si>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</si>
  <si>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</si>
  <si>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</si>
  <si>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</si>
  <si>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</si>
  <si>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</si>
  <si>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</si>
  <si>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</si>
  <si>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</si>
  <si>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</si>
  <si>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</si>
  <si>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</si>
  <si>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</si>
  <si>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</si>
  <si>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</si>
  <si>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</si>
  <si>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</si>
  <si>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</si>
  <si>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</si>
  <si>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</si>
  <si>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</si>
  <si>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</si>
  <si>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</si>
  <si>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</si>
  <si>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</si>
  <si>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</si>
  <si>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</si>
  <si>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</si>
  <si>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</si>
  <si>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</si>
  <si>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</si>
  <si>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</si>
  <si>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</si>
  <si>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</si>
  <si>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</si>
  <si>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</si>
  <si>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</si>
  <si>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</si>
  <si>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</si>
  <si>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</si>
  <si>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</si>
  <si>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</si>
  <si>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</si>
  <si>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</si>
  <si>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</si>
  <si>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</si>
  <si>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</si>
  <si>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</si>
  <si>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</si>
  <si>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</si>
  <si>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</si>
  <si>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</si>
  <si>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</si>
  <si>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</si>
  <si>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</si>
  <si>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</si>
  <si>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</si>
  <si>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</si>
  <si>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</si>
  <si>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</si>
  <si>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</si>
  <si>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</si>
  <si>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</si>
  <si>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</si>
  <si>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</si>
  <si>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</si>
  <si>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</si>
  <si>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</si>
  <si>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</si>
  <si>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</si>
  <si>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</si>
  <si>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</si>
  <si>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</si>
  <si>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</si>
  <si>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</si>
  <si>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</si>
  <si>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</si>
  <si>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</si>
  <si>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</si>
  <si>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</si>
  <si>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</si>
  <si>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</si>
  <si>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</si>
  <si>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</si>
  <si>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</si>
  <si>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</si>
  <si>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</si>
  <si>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</si>
  <si>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</si>
  <si>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</si>
  <si>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</si>
  <si>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</si>
  <si>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</si>
  <si>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</si>
  <si>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</si>
  <si>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</si>
  <si>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</si>
  <si>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</si>
  <si>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</si>
  <si>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</si>
  <si>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</si>
  <si>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</si>
  <si>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</si>
  <si>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</si>
  <si>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</si>
  <si>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</si>
  <si>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</si>
  <si>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</si>
  <si>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</si>
  <si>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</si>
  <si>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</si>
  <si>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</si>
  <si>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</si>
  <si>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</si>
  <si>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</si>
  <si>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</si>
  <si>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</si>
  <si>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</si>
  <si>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</si>
  <si>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</si>
  <si>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</si>
  <si>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</si>
  <si>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</si>
  <si>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</si>
  <si>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</si>
  <si>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</si>
  <si>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</si>
  <si>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</si>
  <si>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</si>
  <si>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</si>
  <si>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</si>
  <si>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</si>
  <si>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</si>
  <si>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</si>
  <si>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</si>
  <si>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</si>
  <si>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</si>
  <si>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</si>
  <si>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</si>
  <si>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</si>
  <si>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</si>
  <si>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</si>
  <si>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</si>
  <si>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</si>
  <si>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</si>
  <si>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</si>
  <si>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</si>
  <si>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</si>
  <si>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</si>
  <si>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</si>
  <si>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</si>
  <si>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</si>
  <si>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</si>
  <si>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</si>
  <si>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</si>
  <si>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</si>
  <si>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</si>
  <si>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</si>
  <si>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</si>
  <si>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</si>
  <si>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</si>
  <si>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</si>
  <si>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</si>
  <si>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</si>
  <si>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</si>
  <si>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</si>
  <si>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</si>
  <si>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</si>
  <si>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</si>
  <si>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</si>
  <si>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</si>
  <si>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</si>
  <si>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</si>
  <si>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</si>
  <si>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</si>
  <si>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</si>
  <si>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</si>
  <si>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</si>
  <si>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</si>
  <si>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</si>
  <si>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</si>
  <si>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</si>
  <si>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</si>
  <si>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</si>
  <si>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</si>
  <si>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</si>
  <si>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</si>
  <si>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</si>
  <si>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</si>
  <si>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</si>
  <si>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</si>
  <si>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</si>
  <si>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</si>
  <si>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</si>
  <si>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</si>
  <si>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</si>
  <si>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</si>
  <si>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</si>
  <si>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</si>
  <si>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</si>
  <si>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</si>
  <si>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</si>
  <si>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</si>
  <si>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</si>
  <si>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</si>
  <si>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</si>
  <si>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</si>
  <si>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</si>
  <si>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</si>
  <si>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</si>
  <si>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</si>
  <si>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</si>
  <si>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</si>
  <si>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</si>
  <si>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</si>
  <si>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</si>
  <si>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</si>
  <si>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</si>
  <si>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</si>
  <si>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</si>
  <si>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</si>
  <si>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</si>
  <si>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</si>
  <si>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</si>
  <si>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</si>
  <si>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</si>
  <si>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</si>
  <si>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</si>
  <si>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</si>
  <si>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</si>
  <si>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</si>
  <si>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</si>
  <si>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</si>
  <si>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</si>
  <si>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</si>
  <si>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</si>
  <si>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</si>
  <si>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</si>
  <si>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</si>
  <si>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</si>
  <si>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</si>
  <si>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</si>
  <si>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</si>
  <si>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</si>
  <si>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</si>
  <si>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</si>
  <si>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</si>
  <si>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</si>
  <si>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</si>
  <si>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</si>
  <si>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</si>
  <si>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</si>
  <si>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</si>
  <si>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</si>
  <si>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</si>
  <si>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</si>
  <si>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</si>
  <si>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</si>
  <si>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</si>
  <si>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</si>
  <si>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</si>
  <si>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</si>
  <si>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</si>
  <si>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</si>
  <si>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</si>
  <si>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</si>
  <si>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</si>
  <si>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</si>
  <si>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</si>
  <si>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</si>
  <si>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</si>
  <si>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</si>
  <si>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</si>
  <si>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</si>
  <si>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</si>
  <si>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</si>
  <si>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</si>
  <si>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</si>
  <si>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</si>
  <si>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</si>
  <si>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</si>
  <si>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</si>
  <si>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</si>
  <si>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</si>
  <si>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</si>
  <si>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</si>
  <si>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</si>
  <si>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</si>
  <si>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</si>
  <si>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</si>
  <si>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</si>
  <si>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</si>
  <si>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</si>
  <si>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</si>
  <si>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</si>
  <si>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</si>
  <si>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</si>
  <si>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</si>
  <si>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</si>
  <si>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</si>
  <si>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</si>
  <si>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</si>
  <si>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</si>
  <si>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</si>
  <si>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</si>
  <si>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</si>
  <si>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</si>
  <si>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</si>
  <si>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</si>
  <si>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</si>
  <si>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</si>
  <si>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</si>
  <si>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</si>
  <si>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</si>
  <si>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</si>
  <si>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</si>
  <si>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</si>
  <si>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</si>
  <si>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</si>
  <si>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</si>
  <si>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</si>
  <si>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</si>
  <si>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</si>
  <si>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</si>
  <si>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</si>
  <si>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</si>
  <si>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</si>
  <si>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</si>
  <si>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</si>
  <si>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</si>
  <si>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</si>
  <si>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</si>
  <si>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</si>
  <si>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</si>
  <si>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</si>
  <si>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</si>
  <si>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</si>
  <si>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</si>
  <si>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</si>
  <si>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</si>
  <si>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</si>
  <si>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</si>
  <si>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</si>
  <si>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</si>
  <si>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</si>
  <si>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</si>
  <si>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</si>
  <si>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</si>
  <si>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</si>
  <si>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</si>
  <si>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</si>
  <si>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</si>
  <si>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</si>
  <si>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</si>
  <si>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</si>
  <si>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</si>
  <si>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</si>
  <si>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</si>
  <si>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</si>
  <si>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</si>
  <si>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</si>
  <si>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</si>
  <si>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</si>
  <si>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</si>
  <si>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</si>
  <si>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</si>
  <si>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</si>
  <si>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</si>
  <si>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</si>
  <si>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</si>
  <si>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</si>
  <si>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</si>
  <si>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</si>
  <si>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</si>
  <si>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</si>
  <si>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</si>
  <si>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</si>
  <si>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</si>
  <si>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</si>
  <si>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</si>
  <si>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</si>
  <si>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</si>
  <si>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</si>
  <si>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</si>
  <si>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</si>
  <si>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</si>
  <si>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</si>
  <si>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</si>
  <si>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</si>
  <si>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</si>
  <si>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</si>
  <si>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</si>
  <si>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</si>
  <si>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</si>
  <si>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</si>
  <si>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</si>
  <si>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</si>
  <si>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</si>
  <si>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</si>
  <si>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</si>
  <si>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</si>
  <si>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</si>
  <si>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</si>
  <si>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</si>
  <si>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</si>
  <si>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</si>
  <si>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</si>
  <si>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</si>
  <si>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</si>
  <si>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</si>
  <si>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</si>
  <si>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</si>
  <si>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</si>
  <si>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</si>
  <si>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</si>
  <si>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</si>
  <si>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</si>
  <si>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</si>
  <si>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</si>
  <si>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</si>
  <si>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</si>
  <si>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</si>
  <si>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</si>
  <si>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</si>
  <si>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</si>
  <si>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</si>
  <si>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</si>
  <si>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</si>
  <si>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</si>
  <si>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</si>
  <si>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</si>
  <si>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</si>
  <si>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</si>
  <si>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</si>
  <si>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</si>
  <si>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</si>
  <si>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</si>
  <si>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</si>
  <si>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</si>
  <si>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</si>
  <si>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</si>
  <si>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</si>
  <si>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</si>
  <si>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</si>
  <si>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</si>
  <si>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</si>
  <si>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</si>
  <si>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</si>
  <si>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</si>
  <si>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</si>
  <si>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</si>
  <si>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</si>
  <si>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</si>
  <si>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</si>
  <si>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</si>
  <si>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</si>
  <si>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</si>
  <si>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</si>
  <si>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</si>
  <si>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</si>
  <si>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</si>
  <si>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</si>
  <si>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</si>
  <si>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</si>
  <si>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</si>
  <si>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</si>
  <si>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</si>
  <si>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</si>
  <si>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</si>
  <si>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</si>
  <si>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</si>
  <si>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</si>
  <si>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</si>
  <si>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</si>
  <si>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</si>
  <si>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</si>
  <si>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</si>
  <si>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</si>
  <si>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</si>
  <si>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</si>
  <si>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</si>
  <si>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</si>
  <si>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</si>
  <si>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</si>
  <si>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</si>
  <si>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</si>
  <si>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</si>
  <si>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</si>
  <si>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</si>
  <si>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</si>
  <si>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</si>
  <si>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</si>
  <si>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</si>
  <si>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</si>
  <si>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</si>
  <si>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</si>
  <si>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</si>
  <si>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</si>
  <si>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</si>
  <si>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</si>
  <si>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</si>
  <si>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</si>
  <si>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</si>
  <si>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</si>
  <si>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</si>
  <si>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</si>
  <si>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</si>
  <si>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</si>
  <si>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</si>
  <si>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</si>
  <si>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</si>
  <si>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</si>
  <si>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</si>
  <si>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</si>
  <si>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</si>
  <si>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</si>
  <si>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</si>
  <si>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</si>
  <si>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</si>
  <si>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</si>
  <si>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</si>
  <si>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</si>
  <si>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</si>
  <si>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</si>
  <si>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</si>
  <si>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</si>
  <si>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</si>
  <si>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</si>
  <si>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</si>
  <si>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</si>
  <si>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</si>
  <si>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</si>
  <si>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</si>
  <si>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</si>
  <si>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</si>
  <si>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</si>
  <si>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</si>
  <si>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</si>
  <si>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</si>
  <si>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</si>
  <si>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</si>
  <si>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</si>
  <si>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</si>
  <si>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</si>
  <si>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</si>
  <si>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</si>
  <si>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</si>
  <si>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</si>
  <si>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</si>
  <si>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</si>
  <si>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</si>
  <si>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</si>
  <si>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</si>
  <si>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</si>
  <si>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</si>
  <si>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</si>
  <si>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</si>
  <si>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</si>
  <si>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</si>
  <si>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</si>
  <si>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</si>
  <si>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</si>
  <si>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</si>
  <si>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</si>
  <si>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</si>
  <si>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</si>
  <si>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</si>
  <si>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</si>
  <si>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</si>
  <si>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</si>
  <si>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</si>
  <si>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</si>
  <si>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</si>
  <si>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</si>
  <si>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</si>
  <si>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</si>
  <si>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</si>
  <si>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</si>
  <si>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</si>
  <si>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</si>
  <si>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</si>
  <si>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</si>
  <si>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</si>
  <si>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</si>
  <si>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</si>
  <si>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</si>
  <si>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</si>
  <si>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</si>
  <si>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</si>
  <si>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</si>
  <si>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</si>
  <si>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</si>
  <si>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</si>
  <si>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</si>
  <si>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</si>
  <si>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</si>
  <si>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</si>
  <si>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</si>
  <si>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</si>
  <si>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</si>
  <si>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</si>
  <si>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</si>
  <si>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</si>
  <si>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</si>
  <si>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</si>
  <si>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</si>
  <si>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</si>
  <si>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</si>
  <si>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</si>
  <si>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</si>
  <si>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</si>
  <si>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</si>
  <si>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</si>
  <si>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</si>
  <si>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</si>
  <si>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</si>
  <si>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</si>
  <si>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</si>
  <si>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</si>
  <si>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</si>
  <si>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</si>
  <si>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</si>
  <si>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</si>
  <si>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</si>
  <si>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</si>
  <si>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</si>
  <si>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</si>
  <si>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</si>
  <si>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</si>
  <si>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</si>
  <si>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</si>
  <si>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</si>
  <si>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</si>
  <si>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</si>
  <si>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</si>
  <si>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</si>
  <si>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</si>
  <si>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</si>
  <si>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</si>
  <si>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</si>
  <si>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</si>
  <si>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</si>
  <si>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</si>
  <si>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</si>
  <si>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</si>
  <si>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</si>
  <si>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</si>
  <si>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</si>
  <si>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</si>
  <si>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</si>
  <si>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</si>
  <si>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</si>
  <si>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</si>
  <si>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</si>
  <si>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</si>
  <si>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</si>
  <si>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</si>
  <si>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</si>
  <si>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</si>
  <si>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</si>
  <si>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</si>
  <si>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</si>
  <si>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</si>
  <si>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</si>
  <si>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</si>
  <si>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</si>
  <si>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</si>
  <si>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</si>
  <si>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</si>
  <si>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</si>
  <si>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</si>
  <si>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</si>
  <si>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</si>
  <si>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</si>
  <si>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</si>
  <si>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</si>
  <si>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</si>
  <si>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</si>
  <si>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</si>
  <si>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</si>
  <si>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</si>
  <si>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</si>
  <si>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</si>
  <si>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</si>
  <si>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</si>
  <si>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</si>
  <si>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</si>
  <si>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</si>
  <si>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</si>
  <si>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</si>
  <si>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</si>
  <si>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</si>
  <si>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</si>
  <si>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</si>
  <si>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</si>
  <si>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</si>
  <si>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</si>
  <si>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</si>
  <si>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</si>
  <si>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</si>
  <si>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</si>
  <si>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</si>
  <si>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</si>
  <si>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</si>
  <si>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</si>
  <si>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</si>
  <si>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</si>
  <si>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</si>
  <si>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</si>
  <si>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</si>
  <si>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</si>
  <si>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</si>
  <si>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</si>
  <si>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</si>
  <si>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</si>
  <si>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</si>
  <si>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</si>
  <si>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</si>
  <si>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</si>
  <si>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</si>
  <si>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</si>
  <si>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</si>
  <si>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</si>
  <si>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</si>
  <si>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</si>
  <si>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</si>
  <si>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</si>
  <si>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</si>
  <si>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</si>
  <si>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</si>
  <si>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</si>
  <si>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</si>
  <si>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</si>
  <si>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</si>
  <si>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</si>
  <si>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</si>
  <si>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</si>
  <si>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</si>
  <si>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</si>
  <si>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</si>
  <si>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</si>
  <si>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</si>
  <si>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</si>
  <si>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</si>
  <si>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</si>
  <si>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</si>
  <si>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</si>
  <si>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</si>
  <si>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</si>
  <si>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</si>
  <si>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</si>
  <si>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</si>
  <si>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</si>
  <si>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</si>
  <si>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</si>
  <si>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</si>
  <si>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</si>
  <si>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</si>
  <si>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</si>
  <si>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</si>
  <si>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</si>
  <si>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</si>
  <si>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</si>
  <si>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</si>
  <si>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</si>
  <si>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</si>
  <si>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</si>
  <si>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</si>
  <si>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</si>
  <si>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</si>
  <si>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</si>
  <si>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</si>
  <si>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</si>
  <si>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</si>
  <si>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</si>
  <si>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</si>
  <si>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</si>
  <si>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</si>
  <si>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</si>
  <si>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</si>
  <si>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</si>
  <si>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</si>
  <si>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</si>
  <si>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</si>
  <si>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</si>
  <si>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</si>
  <si>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</si>
  <si>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</si>
  <si>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</si>
  <si>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</si>
  <si>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</si>
  <si>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</si>
  <si>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</si>
  <si>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</si>
  <si>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</si>
  <si>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</si>
  <si>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</si>
  <si>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</si>
  <si>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</si>
  <si>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</si>
  <si>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</si>
  <si>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</si>
  <si>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</si>
  <si>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</si>
  <si>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</si>
  <si>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</si>
  <si>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</si>
  <si>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</si>
  <si>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</si>
  <si>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</si>
  <si>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</si>
  <si>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</si>
  <si>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</si>
  <si>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</si>
  <si>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</si>
  <si>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</si>
  <si>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</si>
  <si>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</si>
  <si>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</si>
  <si>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</si>
  <si>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</si>
  <si>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</si>
  <si>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</si>
  <si>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</si>
  <si>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</si>
  <si>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</si>
  <si>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</si>
  <si>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</si>
  <si>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</si>
  <si>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</si>
  <si>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</si>
  <si>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</si>
  <si>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</si>
  <si>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</si>
  <si>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</si>
  <si>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</si>
  <si>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</si>
  <si>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</si>
  <si>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</si>
  <si>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</si>
  <si>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</si>
  <si>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</si>
  <si>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</si>
  <si>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</si>
  <si>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</si>
  <si>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</si>
  <si>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</si>
  <si>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</si>
  <si>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</si>
  <si>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</si>
  <si>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</si>
  <si>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</si>
  <si>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</si>
  <si>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</si>
  <si>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</si>
  <si>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</si>
  <si>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</si>
  <si>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</si>
  <si>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</si>
  <si>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</si>
  <si>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</si>
  <si>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</si>
  <si>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</si>
  <si>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</si>
  <si>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</si>
  <si>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</si>
  <si>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</si>
  <si>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</si>
  <si>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</si>
  <si>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</si>
  <si>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</si>
  <si>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</si>
  <si>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</si>
  <si>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</si>
  <si>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</si>
  <si>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</si>
  <si>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</si>
  <si>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</si>
  <si>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</si>
  <si>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</si>
  <si>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</si>
  <si>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</si>
  <si>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</si>
  <si>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</si>
  <si>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</si>
  <si>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</si>
  <si>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</si>
  <si>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</si>
  <si>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</si>
  <si>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</si>
  <si>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</si>
  <si>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</si>
  <si>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</si>
  <si>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</si>
  <si>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</si>
  <si>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</si>
  <si>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</si>
  <si>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</si>
  <si>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</si>
  <si>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</si>
  <si>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</si>
  <si>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</si>
  <si>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</si>
  <si>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</si>
  <si>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</si>
  <si>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</si>
  <si>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</si>
  <si>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</si>
  <si>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</si>
  <si>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</si>
  <si>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</si>
  <si>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</si>
  <si>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</si>
  <si>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</si>
  <si>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</si>
  <si>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</si>
  <si>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</si>
  <si>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</si>
  <si>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</si>
  <si>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</si>
  <si>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</si>
  <si>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</si>
  <si>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</si>
  <si>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</si>
  <si>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</si>
  <si>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</si>
  <si>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</si>
  <si>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</si>
  <si>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</si>
  <si>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</si>
  <si>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</si>
  <si>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</si>
  <si>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</si>
  <si>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</si>
  <si>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</si>
  <si>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</si>
  <si>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</si>
  <si>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</si>
  <si>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</si>
  <si>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</si>
  <si>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</si>
  <si>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</si>
  <si>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</si>
  <si>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</si>
  <si>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</si>
  <si>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</si>
  <si>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</si>
  <si>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</si>
  <si>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</si>
  <si>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</si>
  <si>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</si>
  <si>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</si>
  <si>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</si>
  <si>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</si>
  <si>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</si>
  <si>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</si>
  <si>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</si>
  <si>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</si>
  <si>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</si>
  <si>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</si>
  <si>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</si>
  <si>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</si>
  <si>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</si>
  <si>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</si>
  <si>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</si>
  <si>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</si>
  <si>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</si>
  <si>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</si>
  <si>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</si>
  <si>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</si>
  <si>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</si>
  <si>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</si>
  <si>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</si>
  <si>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</si>
  <si>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</si>
  <si>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</si>
  <si>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</si>
  <si>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</si>
  <si>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</si>
  <si>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</si>
  <si>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</si>
  <si>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</si>
  <si>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</si>
  <si>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</si>
  <si>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</si>
  <si>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</si>
  <si>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</si>
  <si>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</si>
  <si>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</si>
  <si>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</si>
  <si>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</si>
  <si>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</si>
  <si>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</si>
  <si>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</si>
  <si>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</si>
  <si>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</si>
  <si>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</si>
  <si>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</si>
  <si>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</si>
  <si>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</si>
  <si>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</si>
  <si>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</si>
  <si>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</si>
  <si>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</si>
  <si>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</si>
  <si>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</si>
  <si>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</si>
  <si>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</si>
  <si>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</si>
  <si>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</si>
  <si>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</si>
  <si>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</si>
  <si>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</si>
  <si>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</si>
  <si>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</si>
  <si>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</si>
  <si>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</si>
  <si>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</si>
  <si>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</si>
  <si>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</si>
  <si>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</si>
  <si>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</si>
  <si>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</si>
  <si>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</si>
  <si>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</si>
  <si>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</si>
  <si>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</si>
  <si>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</si>
  <si>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</si>
  <si>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</si>
  <si>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</si>
  <si>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</si>
  <si>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</si>
  <si>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</si>
  <si>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</si>
  <si>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</si>
  <si>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</si>
  <si>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</si>
  <si>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</si>
  <si>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</si>
  <si>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</si>
  <si>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</si>
  <si>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</si>
  <si>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</si>
  <si>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</si>
  <si>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</si>
  <si>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</si>
  <si>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</si>
  <si>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</si>
  <si>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</si>
  <si>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</si>
  <si>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</si>
  <si>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</si>
  <si>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</si>
  <si>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</si>
  <si>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</si>
  <si>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</si>
  <si>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</si>
  <si>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</si>
  <si>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</si>
  <si>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</si>
  <si>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</si>
  <si>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</si>
  <si>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</si>
  <si>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</si>
  <si>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</si>
  <si>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</si>
  <si>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</si>
  <si>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</si>
  <si>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</si>
  <si>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</si>
  <si>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</si>
  <si>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</si>
  <si>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</si>
  <si>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</si>
  <si>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</si>
  <si>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</si>
  <si>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</si>
  <si>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</si>
  <si>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</si>
  <si>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</si>
  <si>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</si>
  <si>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</si>
  <si>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</si>
  <si>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</si>
  <si>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</si>
  <si>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</si>
  <si>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</si>
  <si>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</si>
  <si>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</si>
  <si>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</si>
  <si>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</si>
  <si>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</si>
  <si>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</si>
  <si>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</si>
  <si>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</si>
  <si>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</si>
  <si>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</si>
  <si>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</si>
  <si>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</si>
  <si>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</si>
  <si>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</si>
  <si>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</si>
  <si>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</si>
  <si>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</si>
  <si>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</si>
  <si>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</si>
  <si>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</si>
  <si>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</si>
  <si>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</si>
  <si>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</si>
  <si>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</si>
  <si>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</si>
  <si>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</si>
  <si>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</si>
  <si>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</si>
  <si>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</si>
  <si>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</si>
  <si>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</si>
  <si>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</si>
  <si>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</si>
  <si>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</si>
  <si>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</si>
  <si>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</si>
  <si>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</si>
  <si>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</si>
  <si>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</si>
  <si>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</si>
  <si>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</si>
  <si>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</si>
  <si>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</si>
  <si>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</si>
  <si>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</si>
  <si>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</si>
  <si>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</si>
  <si>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</si>
  <si>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</si>
  <si>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</si>
  <si>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</si>
  <si>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</si>
  <si>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</si>
  <si>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</si>
  <si>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</si>
  <si>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</si>
  <si>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</si>
  <si>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</si>
  <si>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</si>
  <si>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</si>
  <si>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</si>
  <si>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</si>
  <si>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</si>
  <si>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</si>
  <si>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</si>
  <si>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</si>
  <si>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</si>
  <si>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</si>
  <si>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</si>
  <si>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</si>
  <si>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</si>
  <si>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</si>
  <si>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</si>
  <si>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</si>
  <si>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</si>
  <si>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</si>
  <si>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</si>
  <si>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</si>
  <si>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</si>
  <si>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</si>
  <si>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</si>
  <si>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</si>
  <si>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</si>
  <si>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</si>
  <si>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</si>
  <si>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</si>
  <si>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</si>
  <si>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</si>
  <si>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</si>
  <si>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</si>
  <si>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</si>
  <si>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</si>
  <si>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</si>
  <si>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</si>
  <si>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</si>
  <si>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</si>
  <si>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</si>
  <si>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</si>
  <si>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</si>
  <si>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</si>
  <si>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</si>
  <si>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</si>
  <si>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</si>
  <si>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</si>
  <si>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</si>
  <si>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</si>
  <si>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</si>
  <si>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</si>
  <si>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</si>
  <si>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</si>
  <si>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</si>
  <si>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</si>
  <si>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</si>
  <si>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</si>
  <si>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</si>
  <si>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</si>
  <si>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</si>
  <si>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</si>
  <si>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</si>
  <si>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</si>
  <si>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</si>
  <si>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</si>
  <si>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</si>
  <si>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</si>
  <si>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</si>
  <si>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</si>
  <si>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</si>
  <si>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</si>
  <si>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</si>
  <si>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</si>
  <si>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</si>
  <si>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</si>
  <si>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</si>
  <si>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</si>
  <si>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</si>
  <si>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</si>
  <si>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</si>
  <si>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</si>
  <si>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</si>
  <si>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</si>
  <si>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</si>
  <si>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</si>
  <si>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</si>
  <si>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</si>
  <si>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</si>
  <si>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</si>
  <si>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</si>
  <si>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</si>
  <si>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</si>
  <si>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</si>
  <si>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</si>
  <si>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</si>
  <si>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</si>
  <si>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</si>
  <si>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</si>
  <si>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</si>
  <si>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</si>
  <si>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</si>
  <si>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</si>
  <si>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</si>
  <si>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</si>
  <si>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</si>
  <si>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</si>
  <si>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</si>
  <si>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</si>
  <si>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</si>
  <si>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</si>
  <si>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</si>
  <si>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</si>
  <si>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</si>
  <si>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</si>
  <si>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</si>
  <si>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</si>
  <si>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</si>
  <si>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</si>
  <si>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</si>
  <si>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</si>
  <si>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</si>
  <si>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</si>
  <si>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</si>
  <si>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</si>
  <si>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</si>
  <si>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</si>
  <si>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</si>
  <si>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</si>
  <si>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</si>
  <si>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</si>
  <si>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</si>
  <si>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</si>
  <si>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</si>
  <si>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</si>
  <si>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</si>
  <si>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</si>
  <si>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</si>
  <si>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</si>
  <si>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</si>
  <si>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</si>
  <si>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</si>
  <si>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</si>
  <si>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</si>
  <si>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</si>
  <si>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</si>
  <si>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</si>
  <si>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</si>
  <si>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</si>
  <si>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</si>
  <si>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</si>
  <si>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</si>
  <si>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</si>
  <si>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</si>
  <si>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</si>
  <si>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</si>
  <si>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</si>
  <si>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</si>
  <si>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</si>
  <si>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</si>
  <si>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</si>
  <si>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</si>
  <si>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</si>
  <si>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</si>
  <si>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</si>
  <si>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</si>
  <si>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</si>
  <si>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</si>
  <si>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</si>
  <si>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</si>
  <si>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</si>
  <si>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</si>
  <si>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</si>
  <si>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</si>
  <si>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</si>
  <si>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</si>
  <si>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</si>
  <si>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</si>
  <si>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</si>
  <si>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</si>
  <si>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</si>
  <si>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</si>
  <si>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</si>
  <si>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</si>
  <si>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</si>
  <si>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</si>
  <si>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</si>
  <si>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</si>
  <si>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</si>
  <si>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</si>
  <si>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</si>
  <si>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</si>
  <si>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</si>
  <si>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</si>
  <si>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</si>
  <si>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</si>
  <si>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</si>
  <si>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</si>
  <si>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</si>
  <si>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</si>
  <si>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</si>
  <si>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</si>
  <si>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</si>
  <si>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</si>
  <si>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</si>
  <si>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</si>
  <si>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</si>
  <si>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</si>
  <si>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</si>
  <si>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</si>
  <si>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</si>
  <si>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</si>
  <si>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</si>
  <si>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</si>
  <si>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</si>
  <si>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</si>
  <si>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</si>
  <si>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</si>
  <si>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</si>
  <si>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</si>
  <si>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</si>
  <si>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</si>
  <si>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</si>
  <si>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</si>
  <si>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</si>
  <si>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</si>
  <si>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</si>
  <si>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</si>
  <si>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</si>
  <si>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</si>
  <si>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</si>
  <si>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</si>
  <si>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</si>
  <si>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</si>
  <si>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</si>
  <si>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</si>
  <si>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</si>
  <si>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</si>
  <si>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</si>
  <si>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</si>
  <si>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</si>
  <si>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</si>
  <si>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</si>
  <si>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</si>
  <si>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</si>
  <si>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</si>
  <si>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</si>
  <si>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</si>
  <si>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</si>
  <si>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</si>
  <si>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</si>
  <si>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</si>
  <si>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</si>
  <si>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</si>
  <si>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</si>
  <si>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</si>
  <si>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</si>
  <si>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</si>
  <si>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</si>
  <si>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</si>
  <si>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</si>
  <si>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</si>
  <si>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</si>
  <si>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</si>
  <si>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</si>
  <si>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</si>
  <si>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</si>
  <si>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</si>
  <si>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</si>
  <si>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</si>
  <si>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</si>
  <si>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</si>
  <si>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</si>
  <si>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</si>
  <si>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</si>
  <si>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</si>
  <si>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</si>
  <si>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</si>
  <si>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</si>
  <si>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</si>
  <si>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</si>
  <si>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</si>
  <si>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</si>
  <si>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</si>
  <si>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</si>
  <si>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</si>
  <si>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</si>
  <si>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</si>
  <si>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</si>
  <si>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</si>
  <si>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</si>
  <si>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</si>
  <si>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</si>
  <si>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</si>
  <si>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</si>
  <si>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</si>
  <si>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</si>
  <si>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</si>
  <si>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</si>
  <si>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</si>
  <si>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</si>
  <si>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</si>
  <si>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</si>
  <si>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</si>
  <si>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</si>
  <si>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</si>
  <si>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</si>
  <si>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</si>
  <si>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</si>
  <si>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</si>
  <si>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</si>
  <si>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</si>
  <si>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</si>
  <si>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</si>
  <si>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</si>
  <si>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</si>
  <si>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</si>
  <si>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</si>
  <si>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</si>
  <si>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</si>
  <si>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</si>
  <si>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</si>
  <si>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</si>
  <si>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</si>
  <si>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</si>
  <si>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</si>
  <si>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</si>
  <si>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</si>
  <si>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</si>
  <si>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</si>
  <si>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</si>
  <si>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</si>
  <si>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</si>
  <si>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</si>
  <si>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</si>
  <si>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</si>
  <si>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</si>
  <si>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</si>
  <si>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</si>
  <si>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</si>
  <si>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</si>
  <si>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</si>
  <si>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</si>
  <si>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</si>
  <si>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</si>
  <si>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</si>
  <si>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</si>
  <si>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</si>
  <si>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</si>
  <si>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</si>
  <si>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</si>
  <si>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</si>
  <si>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</si>
  <si>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</si>
  <si>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</si>
  <si>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</si>
  <si>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</si>
  <si>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</si>
  <si>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</si>
  <si>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</si>
  <si>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</si>
  <si>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</si>
  <si>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</si>
  <si>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</si>
  <si>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</si>
  <si>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</si>
  <si>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</si>
  <si>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</si>
  <si>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</si>
  <si>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</si>
  <si>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</si>
  <si>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</si>
  <si>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</si>
  <si>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</si>
  <si>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</si>
  <si>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</si>
  <si>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</si>
  <si>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</si>
  <si>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</si>
  <si>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</si>
  <si>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</si>
  <si>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</si>
  <si>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</si>
  <si>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</si>
  <si>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</si>
  <si>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</si>
  <si>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</si>
  <si>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</si>
  <si>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</si>
  <si>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</si>
  <si>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</si>
  <si>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</si>
  <si>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</si>
  <si>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</si>
  <si>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</si>
  <si>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</si>
  <si>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</si>
  <si>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</si>
  <si>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</si>
  <si>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</si>
  <si>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</si>
  <si>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</si>
  <si>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</si>
  <si>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</si>
  <si>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</si>
  <si>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</si>
  <si>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</si>
  <si>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</si>
  <si>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</si>
  <si>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</si>
  <si>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</si>
  <si>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</si>
  <si>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</si>
  <si>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</si>
  <si>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</si>
  <si>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</si>
  <si>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</si>
  <si>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</si>
  <si>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</si>
  <si>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</si>
  <si>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</si>
  <si>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</si>
  <si>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</si>
  <si>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</si>
  <si>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</si>
  <si>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</si>
  <si>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</si>
  <si>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</si>
  <si>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</si>
  <si>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</si>
  <si>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</si>
  <si>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</si>
  <si>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</si>
  <si>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</si>
  <si>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</si>
  <si>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</si>
  <si>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</si>
  <si>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</si>
  <si>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</si>
  <si>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</si>
  <si>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</si>
  <si>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</si>
  <si>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</si>
  <si>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</si>
  <si>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</si>
  <si>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</si>
  <si>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</si>
  <si>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</si>
  <si>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</si>
  <si>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</si>
  <si>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</si>
  <si>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</si>
  <si>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</si>
  <si>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</si>
  <si>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</si>
  <si>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</si>
  <si>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</si>
  <si>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</si>
  <si>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</si>
  <si>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</si>
  <si>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</si>
  <si>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</si>
  <si>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</si>
  <si>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</si>
  <si>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</si>
  <si>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</si>
  <si>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</si>
  <si>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</si>
  <si>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</si>
  <si>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</si>
  <si>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</si>
  <si>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</si>
  <si>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</si>
  <si>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</si>
  <si>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</si>
  <si>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</si>
  <si>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</si>
  <si>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</si>
  <si>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</si>
  <si>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</si>
  <si>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</si>
  <si>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</si>
  <si>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</si>
  <si>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</si>
  <si>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</si>
  <si>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</si>
  <si>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</si>
  <si>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</si>
  <si>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</si>
  <si>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</si>
  <si>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</si>
  <si>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</si>
  <si>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</si>
  <si>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</si>
  <si>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</si>
  <si>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</si>
  <si>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</si>
  <si>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</si>
  <si>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</si>
  <si>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</si>
  <si>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</si>
  <si>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</si>
  <si>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</si>
  <si>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</si>
  <si>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</si>
  <si>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</si>
  <si>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</si>
  <si>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</si>
  <si>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</si>
  <si>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</si>
  <si>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</si>
  <si>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</si>
  <si>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</si>
  <si>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</si>
  <si>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</si>
  <si>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</si>
  <si>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</si>
  <si>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</si>
  <si>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</si>
  <si>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</si>
  <si>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</si>
  <si>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</si>
  <si>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</si>
  <si>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</si>
  <si>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</si>
  <si>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</si>
  <si>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</si>
  <si>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</si>
  <si>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</si>
  <si>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</si>
  <si>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</si>
  <si>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</si>
  <si>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</si>
  <si>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</si>
  <si>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</si>
  <si>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</si>
  <si>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</si>
  <si>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</si>
  <si>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</si>
  <si>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</si>
  <si>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</si>
  <si>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</si>
  <si>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</si>
  <si>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</si>
  <si>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</si>
  <si>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</si>
  <si>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</si>
  <si>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</si>
  <si>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</si>
  <si>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</si>
  <si>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</si>
  <si>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</si>
  <si>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</si>
  <si>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</si>
  <si>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</si>
  <si>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</si>
  <si>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</si>
  <si>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</si>
  <si>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</si>
  <si>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</si>
  <si>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</si>
  <si>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</si>
  <si>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</si>
  <si>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</si>
  <si>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</si>
  <si>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</si>
  <si>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</si>
  <si>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</si>
  <si>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</si>
  <si>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</si>
  <si>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</si>
  <si>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</si>
  <si>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</si>
  <si>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</si>
  <si>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</si>
  <si>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</si>
  <si>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</si>
  <si>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</si>
  <si>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</si>
  <si>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</si>
  <si>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</si>
  <si>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</si>
  <si>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</si>
  <si>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</si>
  <si>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</si>
  <si>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</si>
  <si>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</si>
  <si>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</si>
  <si>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</si>
  <si>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</si>
  <si>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</si>
  <si>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</si>
  <si>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</si>
  <si>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</si>
  <si>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</si>
  <si>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</si>
  <si>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</si>
  <si>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</si>
  <si>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</si>
  <si>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</si>
  <si>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</si>
  <si>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</si>
  <si>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</si>
  <si>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</si>
  <si>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</si>
  <si>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</si>
  <si>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</si>
  <si>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</si>
  <si>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</si>
  <si>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</si>
  <si>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</si>
  <si>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</si>
  <si>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</si>
  <si>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</si>
  <si>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</si>
  <si>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</si>
  <si>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</si>
  <si>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</si>
  <si>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</si>
  <si>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</si>
  <si>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</si>
  <si>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</si>
  <si>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</si>
  <si>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</si>
  <si>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</si>
  <si>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</si>
  <si>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</si>
  <si>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</si>
  <si>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</si>
  <si>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</si>
  <si>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</si>
  <si>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</si>
  <si>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</si>
  <si>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</si>
  <si>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</si>
  <si>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</si>
  <si>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</si>
  <si>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</si>
  <si>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</si>
  <si>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</si>
  <si>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</si>
  <si>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</si>
  <si>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</si>
  <si>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</si>
  <si>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</si>
  <si>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</si>
  <si>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</si>
  <si>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</si>
  <si>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</si>
  <si>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</si>
  <si>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</si>
  <si>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</si>
  <si>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</si>
  <si>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</si>
  <si>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</si>
  <si>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</si>
  <si>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</si>
  <si>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</si>
  <si>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</si>
  <si>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</si>
  <si>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</si>
  <si>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</si>
  <si>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</si>
  <si>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</si>
  <si>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</si>
  <si>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</si>
  <si>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</si>
  <si>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</si>
  <si>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</si>
  <si>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</si>
  <si>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</si>
  <si>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</si>
  <si>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</si>
  <si>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</si>
  <si>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</si>
  <si>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</si>
  <si>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</si>
  <si>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</si>
  <si>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</si>
  <si>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</si>
  <si>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</si>
  <si>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</si>
  <si>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</si>
  <si>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</si>
  <si>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</si>
  <si>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</si>
  <si>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</si>
  <si>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</si>
  <si>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</si>
  <si>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</si>
  <si>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</si>
  <si>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</si>
  <si>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</si>
  <si>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</si>
  <si>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</si>
  <si>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</si>
  <si>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</si>
  <si>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</si>
  <si>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</si>
  <si>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</si>
  <si>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</si>
  <si>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</si>
  <si>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</si>
  <si>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</si>
  <si>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</si>
  <si>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</si>
  <si>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</si>
  <si>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</si>
  <si>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</si>
  <si>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</si>
  <si>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</si>
  <si>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</si>
  <si>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</si>
  <si>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</si>
  <si>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</si>
  <si>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</si>
  <si>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</si>
  <si>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</si>
  <si>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</si>
  <si>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</si>
  <si>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</si>
  <si>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</si>
  <si>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</si>
  <si>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</si>
  <si>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</si>
  <si>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</si>
  <si>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</si>
  <si>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</si>
  <si>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</si>
  <si>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</si>
  <si>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</si>
  <si>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</si>
  <si>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</si>
  <si>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</si>
  <si>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</si>
  <si>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</si>
  <si>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</si>
  <si>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</si>
  <si>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</si>
  <si>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</si>
  <si>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</si>
  <si>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</si>
  <si>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</si>
  <si>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</si>
  <si>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</si>
  <si>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</si>
  <si>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</si>
  <si>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</si>
  <si>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</si>
  <si>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</si>
  <si>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</si>
  <si>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</si>
  <si>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</si>
  <si>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</si>
  <si>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</si>
  <si>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</si>
  <si>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</si>
  <si>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</si>
  <si>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</si>
  <si>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</si>
  <si>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</si>
  <si>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</si>
  <si>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</si>
  <si>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</si>
  <si>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</si>
  <si>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</si>
  <si>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</si>
  <si>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</si>
  <si>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</si>
  <si>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</si>
  <si>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</si>
  <si>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</si>
  <si>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</si>
  <si>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</si>
  <si>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</si>
  <si>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</si>
  <si>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</si>
  <si>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</si>
  <si>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</si>
  <si>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</si>
  <si>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</si>
  <si>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</si>
  <si>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</si>
  <si>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</si>
  <si>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</si>
  <si>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</si>
  <si>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</si>
  <si>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</si>
  <si>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</si>
  <si>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</si>
  <si>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</si>
  <si>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</si>
  <si>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</si>
  <si>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</si>
  <si>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</si>
  <si>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</si>
  <si>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</si>
  <si>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</si>
  <si>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</si>
  <si>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</si>
  <si>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</si>
  <si>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</si>
  <si>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</si>
  <si>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</si>
  <si>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</si>
  <si>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</si>
  <si>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</si>
  <si>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</si>
  <si>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</si>
  <si>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</si>
  <si>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</si>
  <si>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</si>
  <si>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</si>
  <si>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</si>
  <si>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</si>
  <si>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</si>
  <si>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</si>
  <si>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</si>
  <si>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</si>
  <si>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</si>
  <si>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</si>
  <si>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</si>
  <si>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</si>
  <si>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</si>
  <si>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</si>
  <si>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</si>
  <si>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</si>
  <si>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</si>
  <si>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</si>
  <si>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</si>
  <si>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</si>
  <si>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</si>
  <si>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</si>
  <si>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</si>
  <si>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</si>
  <si>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</si>
  <si>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</si>
  <si>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</si>
  <si>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</si>
  <si>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</si>
  <si>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</si>
  <si>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</si>
  <si>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</si>
  <si>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</si>
  <si>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</si>
  <si>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</si>
  <si>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</si>
  <si>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</si>
  <si>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</si>
  <si>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</si>
  <si>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</si>
  <si>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</si>
  <si>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</si>
  <si>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</si>
  <si>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</si>
  <si>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</si>
  <si>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</si>
  <si>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</si>
  <si>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</si>
  <si>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</si>
  <si>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</si>
  <si>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</si>
  <si>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</si>
  <si>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</si>
  <si>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</si>
  <si>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</si>
  <si>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</si>
  <si>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</si>
  <si>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</si>
  <si>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</si>
  <si>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</si>
  <si>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</si>
  <si>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</si>
  <si>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</si>
  <si>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</si>
  <si>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</si>
  <si>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</si>
  <si>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</si>
  <si>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</si>
  <si>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</si>
  <si>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</si>
  <si>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</si>
  <si>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</si>
  <si>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</si>
  <si>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</si>
  <si>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</si>
  <si>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</si>
  <si>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</si>
  <si>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</si>
  <si>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</si>
  <si>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</si>
  <si>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</si>
  <si>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</si>
  <si>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</si>
  <si>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</si>
  <si>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</si>
  <si>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</si>
  <si>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</si>
  <si>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</si>
  <si>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</si>
  <si>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</si>
  <si>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</si>
  <si>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</si>
  <si>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</si>
  <si>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</si>
  <si>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</si>
  <si>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</si>
  <si>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</si>
  <si>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</si>
  <si>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</si>
  <si>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</si>
  <si>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</si>
  <si>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</si>
  <si>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</si>
  <si>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</si>
  <si>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</si>
  <si>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</si>
  <si>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</si>
  <si>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</si>
  <si>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</si>
  <si>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</si>
  <si>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</si>
  <si>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</si>
  <si>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</si>
  <si>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</si>
  <si>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</si>
  <si>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</si>
  <si>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</si>
  <si>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</si>
  <si>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</si>
  <si>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</si>
  <si>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</si>
  <si>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</si>
  <si>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</si>
  <si>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</si>
  <si>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</si>
  <si>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</si>
  <si>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</si>
  <si>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</si>
  <si>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</si>
  <si>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</si>
  <si>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</si>
  <si>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</si>
  <si>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</si>
  <si>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</si>
  <si>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</si>
  <si>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</si>
  <si>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</si>
  <si>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</si>
  <si>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</si>
  <si>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</si>
  <si>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</si>
  <si>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</si>
  <si>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</si>
  <si>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</si>
  <si>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</si>
  <si>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</si>
  <si>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</si>
  <si>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</si>
  <si>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</si>
  <si>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</si>
  <si>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</si>
  <si>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</si>
  <si>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</si>
  <si>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</si>
  <si>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</si>
  <si>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</si>
  <si>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</si>
  <si>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</si>
  <si>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</si>
  <si>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</si>
  <si>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</si>
  <si>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</si>
  <si>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</si>
  <si>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</si>
  <si>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</si>
  <si>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</si>
  <si>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</si>
  <si>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</si>
  <si>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</si>
  <si>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</si>
  <si>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</si>
  <si>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</si>
  <si>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</si>
  <si>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</si>
  <si>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</si>
  <si>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</si>
  <si>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</si>
  <si>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</si>
  <si>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</si>
  <si>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</si>
  <si>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</si>
  <si>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</si>
  <si>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</si>
  <si>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</si>
  <si>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</si>
  <si>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</si>
  <si>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</si>
  <si>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</si>
  <si>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</si>
  <si>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</si>
  <si>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</si>
  <si>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</si>
  <si>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</si>
  <si>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</si>
  <si>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</si>
  <si>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</si>
  <si>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</si>
  <si>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</si>
  <si>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</si>
  <si>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</si>
  <si>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</si>
  <si>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</si>
  <si>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</si>
  <si>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</si>
  <si>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</si>
  <si>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</si>
  <si>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</si>
  <si>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</si>
  <si>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</si>
  <si>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</si>
  <si>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</si>
  <si>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</si>
  <si>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</si>
  <si>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</si>
  <si>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</si>
  <si>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</si>
  <si>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</si>
  <si>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</si>
  <si>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</si>
  <si>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</si>
  <si>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</si>
  <si>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</si>
  <si>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</si>
  <si>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</si>
  <si>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</si>
  <si>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</si>
  <si>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</si>
  <si>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</si>
  <si>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</si>
  <si>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</si>
  <si>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</si>
  <si>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</si>
  <si>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</si>
  <si>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</si>
  <si>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</si>
  <si>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</si>
  <si>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</si>
  <si>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</si>
  <si>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</si>
  <si>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</si>
  <si>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</si>
  <si>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</si>
  <si>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</si>
  <si>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</si>
  <si>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</si>
  <si>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</si>
  <si>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</si>
  <si>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</si>
  <si>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</si>
  <si>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</si>
  <si>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</si>
  <si>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</si>
  <si>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</si>
  <si>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</si>
  <si>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</si>
  <si>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</si>
  <si>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</si>
  <si>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</si>
  <si>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</si>
  <si>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</si>
  <si>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</si>
  <si>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</si>
  <si>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</si>
  <si>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</si>
  <si>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</si>
  <si>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</si>
  <si>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</si>
  <si>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</si>
  <si>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</si>
  <si>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</si>
  <si>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</si>
  <si>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</si>
  <si>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</si>
  <si>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</si>
  <si>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</si>
  <si>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</si>
  <si>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</si>
  <si>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</si>
  <si>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</si>
  <si>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</si>
  <si>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</si>
  <si>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</si>
  <si>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</si>
  <si>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</si>
  <si>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</si>
  <si>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</si>
  <si>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</si>
  <si>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</si>
  <si>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</si>
  <si>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</si>
  <si>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</si>
  <si>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</si>
  <si>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</si>
  <si>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</si>
  <si>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</si>
  <si>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</si>
  <si>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</si>
  <si>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</si>
  <si>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</si>
  <si>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</si>
  <si>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</si>
  <si>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</si>
  <si>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</si>
  <si>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</si>
  <si>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</si>
  <si>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</si>
  <si>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</si>
  <si>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</si>
  <si>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</si>
  <si>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</si>
  <si>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</si>
  <si>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</si>
  <si>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</si>
  <si>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</si>
  <si>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</si>
  <si>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</si>
  <si>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</si>
  <si>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</si>
  <si>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</si>
  <si>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</si>
  <si>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</si>
  <si>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</si>
  <si>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</si>
  <si>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</si>
  <si>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</si>
  <si>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</si>
  <si>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</si>
  <si>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</si>
  <si>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</si>
  <si>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</si>
  <si>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</si>
  <si>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</si>
  <si>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</si>
  <si>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</si>
  <si>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</si>
  <si>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</si>
  <si>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</si>
  <si>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</si>
  <si>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</si>
  <si>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</si>
  <si>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</si>
  <si>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</si>
  <si>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</si>
  <si>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</si>
  <si>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</si>
  <si>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</si>
  <si>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</si>
  <si>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</si>
  <si>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</si>
  <si>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</si>
  <si>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</si>
  <si>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</si>
  <si>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</si>
  <si>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</si>
  <si>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</si>
  <si>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</si>
  <si>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</si>
  <si>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</si>
  <si>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</si>
  <si>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</si>
  <si>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</si>
  <si>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</si>
  <si>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</si>
  <si>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</si>
  <si>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</si>
  <si>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</si>
  <si>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</si>
  <si>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</si>
  <si>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</si>
  <si>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</si>
  <si>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</si>
  <si>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</si>
  <si>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</si>
  <si>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</si>
  <si>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</si>
  <si>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</si>
  <si>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</si>
  <si>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</si>
  <si>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</si>
  <si>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</si>
  <si>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</si>
  <si>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</si>
  <si>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</si>
  <si>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</si>
  <si>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</si>
  <si>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</si>
  <si>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</si>
  <si>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</si>
  <si>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</si>
  <si>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</si>
  <si>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</si>
  <si>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</si>
  <si>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</si>
  <si>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</si>
  <si>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</si>
  <si>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</si>
  <si>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</si>
  <si>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</si>
  <si>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</si>
  <si>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</si>
  <si>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</si>
  <si>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</si>
  <si>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</si>
  <si>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</si>
  <si>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</si>
  <si>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</si>
  <si>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</si>
  <si>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</si>
  <si>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</si>
  <si>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</si>
  <si>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</si>
  <si>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</si>
  <si>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</si>
  <si>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</si>
  <si>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</si>
  <si>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</si>
  <si>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</si>
  <si>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</si>
  <si>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</si>
  <si>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</si>
  <si>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</si>
  <si>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</si>
  <si>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</si>
  <si>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</si>
  <si>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</si>
  <si>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</si>
  <si>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</si>
  <si>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</si>
  <si>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</si>
  <si>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</si>
  <si>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</si>
  <si>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</si>
  <si>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</si>
  <si>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</si>
  <si>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</si>
  <si>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</si>
  <si>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</si>
  <si>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</si>
  <si>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</si>
  <si>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</si>
  <si>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</si>
  <si>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</si>
  <si>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</si>
  <si>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</si>
  <si>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</si>
  <si>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</si>
  <si>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</si>
  <si>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</si>
  <si>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</si>
  <si>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</si>
  <si>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</si>
  <si>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</si>
  <si>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</si>
  <si>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</si>
  <si>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</si>
  <si>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</si>
  <si>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</si>
  <si>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</si>
  <si>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</si>
  <si>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</si>
  <si>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</si>
  <si>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</si>
  <si>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</si>
  <si>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</si>
  <si>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</si>
  <si>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</si>
  <si>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</si>
  <si>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</si>
  <si>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</si>
  <si>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</si>
  <si>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</si>
  <si>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</si>
  <si>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</si>
  <si>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</si>
  <si>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</si>
  <si>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</si>
  <si>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</si>
  <si>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</si>
  <si>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</si>
  <si>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</si>
  <si>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</si>
  <si>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</si>
  <si>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</si>
  <si>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</si>
  <si>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</si>
  <si>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</si>
  <si>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</si>
  <si>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</si>
  <si>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</si>
  <si>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</si>
  <si>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</si>
  <si>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</si>
  <si>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</si>
  <si>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</si>
  <si>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</si>
  <si>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</si>
  <si>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</si>
  <si>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</si>
  <si>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</si>
  <si>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</si>
  <si>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</si>
  <si>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</si>
  <si>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</si>
  <si>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</si>
  <si>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</si>
  <si>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</si>
  <si>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</si>
  <si>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</si>
  <si>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</si>
  <si>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</si>
  <si>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</si>
  <si>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</si>
  <si>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</si>
  <si>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</si>
  <si>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</si>
  <si>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</si>
  <si>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</si>
  <si>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</si>
  <si>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</si>
  <si>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</si>
  <si>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</si>
  <si>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</si>
  <si>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</si>
  <si>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</si>
  <si>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</si>
  <si>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</si>
  <si>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</si>
  <si>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</si>
  <si>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</si>
  <si>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</si>
  <si>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</si>
  <si>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</si>
  <si>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</si>
  <si>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</si>
  <si>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</si>
  <si>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</si>
  <si>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</si>
  <si>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</si>
  <si>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</si>
  <si>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</si>
  <si>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</si>
  <si>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</si>
  <si>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</si>
  <si>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</si>
  <si>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</si>
  <si>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</si>
  <si>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</si>
  <si>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</si>
  <si>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</si>
  <si>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</si>
  <si>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</si>
  <si>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</si>
  <si>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</si>
  <si>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</si>
  <si>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</si>
  <si>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</si>
  <si>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</si>
  <si>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</si>
  <si>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</si>
  <si>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</si>
  <si>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</si>
  <si>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</si>
  <si>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</si>
  <si>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</si>
  <si>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</si>
  <si>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</si>
  <si>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</si>
  <si>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</si>
  <si>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</si>
  <si>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</si>
  <si>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</si>
  <si>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</si>
  <si>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</si>
  <si>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</si>
  <si>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</si>
  <si>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</si>
  <si>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</si>
  <si>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</si>
  <si>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</si>
  <si>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</si>
  <si>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</si>
  <si>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</si>
  <si>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</si>
  <si>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</si>
  <si>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</si>
  <si>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</si>
  <si>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</si>
  <si>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</si>
  <si>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</si>
  <si>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</si>
  <si>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</si>
  <si>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</si>
  <si>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</si>
  <si>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</si>
  <si>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</si>
  <si>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</si>
  <si>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</si>
  <si>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</si>
  <si>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</si>
  <si>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</si>
  <si>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</si>
  <si>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</si>
  <si>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</si>
  <si>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</si>
  <si>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</si>
  <si>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</si>
  <si>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</si>
  <si>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</si>
  <si>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</si>
  <si>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</si>
  <si>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</si>
  <si>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</si>
  <si>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</si>
  <si>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</si>
  <si>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</si>
  <si>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</si>
  <si>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</si>
  <si>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</si>
  <si>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</si>
  <si>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</si>
  <si>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</si>
  <si>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</si>
  <si>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</si>
  <si>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</si>
  <si>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</si>
  <si>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</si>
  <si>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</si>
  <si>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</si>
  <si>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</si>
  <si>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</si>
  <si>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</si>
  <si>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</si>
  <si>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</si>
  <si>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</si>
  <si>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</si>
  <si>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</si>
  <si>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</si>
  <si>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</si>
  <si>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</si>
  <si>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</si>
  <si>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</si>
  <si>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</si>
  <si>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</si>
  <si>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</si>
  <si>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</si>
  <si>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</si>
  <si>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</si>
  <si>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</si>
  <si>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</si>
  <si>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</si>
  <si>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</si>
  <si>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</si>
  <si>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</si>
  <si>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</si>
  <si>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</si>
  <si>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</si>
  <si>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</si>
  <si>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</si>
  <si>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</si>
  <si>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</si>
  <si>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</si>
  <si>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</si>
  <si>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</si>
  <si>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</si>
  <si>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</si>
  <si>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</si>
  <si>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</si>
  <si>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</si>
  <si>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</si>
  <si>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</si>
  <si>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</si>
  <si>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</si>
  <si>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</si>
  <si>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</si>
  <si>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</si>
  <si>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</si>
  <si>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</si>
  <si>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</si>
  <si>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</si>
  <si>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</si>
  <si>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</si>
  <si>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</si>
  <si>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</si>
  <si>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</si>
  <si>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</si>
  <si>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</si>
  <si>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</si>
  <si>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</si>
  <si>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</si>
  <si>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</si>
  <si>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</si>
  <si>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</si>
  <si>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</si>
  <si>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</si>
  <si>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</si>
  <si>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</si>
  <si>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</si>
  <si>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</si>
  <si>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</si>
  <si>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</si>
  <si>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</si>
  <si>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</si>
  <si>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</si>
  <si>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</si>
  <si>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</si>
  <si>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</si>
  <si>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</si>
  <si>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</si>
  <si>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</si>
  <si>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</si>
  <si>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</si>
  <si>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</si>
  <si>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</si>
  <si>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</si>
  <si>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</si>
  <si>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</si>
  <si>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</si>
  <si>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</si>
  <si>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</si>
  <si>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</si>
  <si>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</si>
  <si>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</si>
  <si>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</si>
  <si>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</si>
  <si>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</si>
  <si>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</si>
  <si>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</si>
  <si>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</si>
  <si>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</si>
  <si>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</si>
  <si>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</si>
  <si>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</si>
  <si>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</si>
  <si>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</si>
  <si>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</si>
  <si>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</si>
  <si>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</si>
  <si>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</si>
  <si>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</si>
  <si>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</si>
  <si>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</si>
  <si>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</si>
  <si>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</si>
  <si>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</si>
  <si>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</si>
  <si>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</si>
  <si>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</si>
  <si>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</si>
  <si>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</si>
  <si>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</si>
  <si>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</si>
  <si>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</si>
  <si>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</si>
  <si>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</si>
  <si>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</si>
  <si>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</si>
  <si>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</si>
  <si>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</si>
  <si>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</si>
  <si>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</si>
  <si>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</si>
  <si>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</si>
  <si>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</si>
  <si>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</si>
  <si>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</si>
  <si>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</si>
  <si>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</si>
  <si>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</si>
  <si>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</si>
  <si>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</si>
  <si>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</si>
  <si>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</si>
  <si>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</si>
  <si>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</si>
  <si>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</si>
  <si>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</si>
  <si>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</si>
  <si>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</si>
  <si>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</si>
  <si>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</si>
  <si>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</si>
  <si>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</si>
  <si>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</si>
  <si>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</si>
  <si>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</si>
  <si>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</si>
  <si>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</si>
  <si>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</si>
  <si>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</si>
  <si>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</si>
  <si>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</si>
  <si>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</si>
  <si>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</si>
  <si>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</si>
  <si>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</si>
  <si>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</si>
  <si>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</si>
  <si>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</si>
  <si>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</si>
  <si>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</si>
  <si>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</si>
  <si>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</si>
  <si>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</si>
  <si>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</si>
  <si>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</si>
  <si>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</si>
  <si>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</si>
  <si>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</si>
  <si>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</si>
  <si>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</si>
  <si>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</si>
  <si>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</si>
  <si>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</si>
  <si>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</si>
  <si>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</si>
  <si>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</si>
  <si>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</si>
  <si>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</si>
  <si>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</si>
  <si>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</si>
  <si>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</si>
  <si>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</si>
  <si>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</si>
  <si>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</si>
  <si>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</si>
  <si>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</si>
  <si>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</si>
  <si>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</si>
  <si>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</si>
  <si>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</si>
  <si>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</si>
  <si>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</si>
  <si>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</si>
  <si>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</si>
  <si>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</si>
  <si>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</si>
  <si>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</si>
  <si>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</si>
  <si>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</si>
  <si>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</si>
  <si>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</si>
  <si>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</si>
  <si>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</si>
  <si>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</si>
  <si>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</si>
  <si>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</si>
  <si>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</si>
  <si>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</si>
  <si>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</si>
  <si>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</si>
  <si>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</si>
  <si>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</si>
  <si>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</si>
  <si>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</si>
  <si>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</si>
  <si>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</si>
  <si>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</si>
  <si>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</si>
  <si>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</si>
  <si>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</si>
  <si>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</si>
  <si>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</si>
  <si>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</si>
  <si>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</si>
  <si>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</si>
  <si>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</si>
  <si>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</si>
  <si>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</si>
  <si>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</si>
  <si>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</si>
  <si>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</si>
  <si>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</si>
  <si>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</si>
  <si>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</si>
  <si>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</si>
  <si>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</si>
  <si>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</si>
  <si>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</si>
  <si>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</si>
  <si>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</si>
  <si>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</si>
  <si>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</si>
  <si>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</si>
  <si>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</si>
  <si>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</si>
  <si>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</si>
  <si>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</si>
  <si>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</si>
  <si>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</si>
  <si>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</si>
  <si>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</si>
  <si>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</si>
  <si>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</si>
  <si>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</si>
  <si>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</si>
  <si>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</si>
  <si>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</si>
  <si>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</si>
  <si>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</si>
  <si>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</si>
  <si>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</si>
  <si>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</si>
  <si>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</si>
  <si>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</si>
  <si>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</si>
  <si>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</si>
  <si>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</si>
  <si>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</si>
  <si>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</si>
  <si>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</si>
  <si>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</si>
  <si>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</si>
  <si>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</si>
  <si>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</si>
  <si>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</si>
  <si>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</si>
  <si>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</si>
  <si>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</si>
  <si>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</si>
  <si>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</si>
  <si>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</si>
  <si>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</si>
  <si>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</si>
  <si>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</si>
  <si>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</si>
  <si>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</si>
  <si>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</si>
  <si>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</si>
  <si>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</si>
  <si>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</si>
  <si>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</si>
  <si>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</si>
  <si>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</si>
  <si>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</si>
  <si>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</si>
  <si>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</si>
  <si>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</si>
  <si>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</si>
  <si>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</si>
  <si>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</si>
  <si>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</si>
  <si>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</si>
  <si>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</si>
  <si>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</si>
  <si>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</si>
  <si>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</si>
  <si>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</si>
  <si>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</si>
  <si>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</si>
  <si>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</si>
  <si>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</si>
  <si>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</si>
  <si>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</si>
  <si>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</si>
  <si>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</si>
  <si>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</si>
  <si>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</si>
  <si>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</si>
  <si>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</si>
  <si>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</si>
  <si>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</si>
  <si>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</si>
  <si>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</si>
  <si>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</si>
  <si>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</si>
  <si>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</si>
  <si>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</si>
  <si>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</si>
  <si>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</si>
  <si>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</si>
  <si>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</si>
  <si>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</si>
  <si>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</si>
  <si>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</si>
  <si>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</si>
  <si>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</si>
  <si>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</si>
  <si>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</si>
  <si>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</si>
  <si>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</si>
  <si>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</si>
  <si>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</si>
  <si>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</si>
  <si>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</si>
  <si>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</si>
  <si>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</si>
  <si>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</si>
  <si>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</si>
  <si>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</si>
  <si>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</si>
  <si>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</si>
  <si>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</si>
  <si>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</si>
  <si>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</si>
  <si>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</si>
  <si>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</si>
  <si>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</si>
  <si>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</si>
  <si>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</si>
  <si>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</si>
  <si>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</si>
  <si>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</si>
  <si>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</si>
  <si>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</si>
  <si>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</si>
  <si>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</si>
  <si>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</si>
  <si>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</si>
  <si>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</si>
  <si>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</si>
  <si>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</si>
  <si>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</si>
  <si>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</si>
  <si>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</si>
  <si>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</si>
  <si>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</si>
  <si>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</si>
  <si>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</si>
  <si>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</si>
  <si>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</si>
  <si>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</si>
  <si>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</si>
  <si>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</si>
  <si>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</si>
  <si>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</si>
  <si>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</si>
  <si>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</si>
  <si>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</si>
  <si>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</si>
  <si>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</si>
  <si>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</si>
  <si>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</si>
  <si>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</si>
  <si>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</si>
  <si>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</si>
  <si>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</si>
  <si>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</si>
  <si>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</si>
  <si>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</si>
  <si>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</si>
  <si>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</si>
  <si>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</si>
  <si>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</si>
  <si>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</si>
  <si>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</si>
  <si>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</si>
  <si>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</si>
  <si>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</si>
  <si>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</si>
  <si>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</si>
  <si>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</si>
  <si>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</si>
  <si>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</si>
  <si>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</si>
  <si>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</si>
  <si>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</si>
  <si>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</si>
  <si>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</si>
  <si>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</si>
  <si>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</si>
  <si>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</si>
  <si>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</si>
  <si>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</si>
  <si>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</si>
  <si>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</si>
  <si>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</si>
  <si>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</si>
  <si>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</si>
  <si>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</si>
  <si>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</si>
  <si>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</si>
  <si>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</si>
  <si>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</si>
  <si>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</si>
  <si>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</si>
  <si>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</si>
  <si>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</si>
  <si>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</si>
  <si>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</si>
  <si>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</si>
  <si>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</si>
  <si>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</si>
  <si>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</si>
  <si>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</si>
  <si>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</si>
  <si>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</si>
  <si>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</si>
  <si>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</si>
  <si>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</si>
  <si>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</si>
  <si>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</si>
  <si>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</si>
  <si>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</si>
  <si>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</si>
  <si>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</si>
  <si>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</si>
  <si>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</si>
  <si>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</si>
  <si>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</si>
  <si>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</si>
  <si>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</si>
  <si>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</si>
  <si>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</si>
  <si>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</si>
  <si>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</si>
  <si>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</si>
  <si>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</si>
  <si>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</si>
  <si>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</si>
  <si>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</si>
  <si>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</si>
  <si>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</si>
  <si>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</si>
  <si>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</si>
  <si>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</si>
  <si>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</si>
  <si>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</si>
  <si>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</si>
  <si>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</si>
  <si>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</si>
  <si>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</si>
  <si>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</si>
  <si>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</si>
  <si>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</si>
  <si>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</si>
  <si>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</si>
  <si>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</si>
  <si>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</si>
  <si>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</si>
  <si>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</si>
  <si>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</si>
  <si>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</si>
  <si>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</si>
  <si>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</si>
  <si>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</si>
  <si>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</si>
  <si>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</si>
  <si>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</si>
  <si>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</si>
  <si>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</si>
  <si>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</si>
  <si>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</si>
  <si>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</si>
  <si>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</si>
  <si>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</si>
  <si>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</si>
  <si>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</si>
  <si>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</si>
  <si>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</si>
  <si>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</si>
  <si>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</si>
  <si>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</si>
  <si>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</si>
  <si>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</si>
  <si>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</si>
  <si>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</si>
  <si>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</si>
  <si>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</si>
  <si>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</si>
  <si>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</si>
  <si>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</si>
  <si>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</si>
  <si>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</si>
  <si>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</si>
  <si>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</si>
  <si>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</si>
  <si>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</si>
  <si>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</si>
  <si>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</si>
  <si>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</si>
  <si>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</si>
  <si>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</si>
  <si>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</si>
  <si>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</si>
  <si>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</si>
  <si>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</si>
  <si>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</si>
  <si>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</si>
  <si>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</si>
  <si>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</si>
  <si>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</si>
  <si>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</si>
  <si>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</si>
  <si>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</si>
  <si>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</si>
  <si>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</si>
  <si>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</si>
  <si>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</si>
  <si>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</si>
  <si>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</si>
  <si>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</si>
  <si>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</si>
  <si>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</si>
  <si>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</si>
  <si>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</si>
  <si>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</si>
  <si>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</si>
  <si>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</si>
  <si>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</si>
  <si>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</si>
  <si>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</si>
  <si>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</si>
  <si>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</si>
  <si>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</si>
  <si>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</si>
  <si>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</si>
  <si>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</si>
  <si>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</si>
  <si>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</si>
  <si>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</si>
  <si>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</si>
  <si>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</si>
  <si>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</si>
  <si>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</si>
  <si>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</si>
  <si>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</si>
  <si>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</si>
  <si>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</si>
  <si>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</si>
  <si>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</si>
  <si>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</si>
  <si>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</si>
  <si>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</si>
  <si>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</si>
  <si>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</si>
  <si>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</si>
  <si>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</si>
  <si>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</si>
  <si>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</si>
  <si>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</si>
  <si>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</si>
  <si>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</si>
  <si>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</si>
  <si>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</si>
  <si>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</si>
  <si>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</si>
  <si>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</si>
  <si>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</si>
  <si>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</si>
  <si>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</si>
  <si>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</si>
  <si>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</si>
  <si>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</si>
  <si>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</si>
  <si>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</si>
  <si>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</si>
  <si>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</si>
  <si>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</si>
  <si>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</si>
  <si>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</si>
  <si>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</si>
  <si>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</si>
  <si>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</si>
  <si>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</si>
  <si>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</si>
  <si>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</si>
  <si>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</si>
  <si>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</si>
  <si>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</si>
  <si>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</si>
  <si>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</si>
  <si>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</si>
  <si>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</si>
  <si>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</si>
  <si>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</si>
  <si>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</si>
  <si>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</si>
  <si>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</si>
  <si>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</si>
  <si>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</si>
  <si>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</si>
  <si>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</si>
  <si>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</si>
  <si>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</si>
  <si>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</si>
  <si>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</si>
  <si>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</si>
  <si>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</si>
  <si>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</si>
  <si>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</si>
  <si>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</si>
  <si>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</si>
  <si>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</si>
  <si>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</si>
  <si>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</si>
  <si>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</si>
  <si>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</si>
  <si>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</si>
  <si>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</si>
  <si>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</si>
  <si>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</si>
  <si>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</si>
  <si>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</si>
  <si>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</si>
  <si>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</si>
  <si>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</si>
  <si>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</si>
  <si>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</si>
  <si>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</si>
  <si>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</si>
  <si>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</si>
  <si>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</si>
  <si>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</si>
  <si>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</si>
  <si>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</si>
  <si>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</si>
  <si>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</si>
  <si>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</si>
  <si>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</si>
  <si>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</si>
  <si>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</si>
  <si>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</si>
  <si>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</si>
  <si>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</si>
  <si>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</si>
  <si>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</si>
  <si>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</si>
  <si>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</si>
  <si>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</si>
  <si>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</si>
  <si>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</si>
  <si>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</si>
  <si>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</si>
  <si>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</si>
  <si>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</si>
  <si>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</si>
  <si>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</si>
  <si>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</si>
  <si>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</si>
  <si>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</si>
  <si>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</si>
  <si>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</si>
  <si>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</si>
  <si>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</si>
  <si>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</si>
  <si>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</si>
  <si>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</si>
  <si>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</si>
  <si>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</si>
  <si>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</si>
  <si>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</si>
  <si>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</si>
  <si>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</si>
  <si>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</si>
  <si>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</si>
  <si>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</si>
  <si>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</si>
  <si>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</si>
  <si>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</si>
  <si>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</si>
  <si>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</si>
  <si>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</si>
  <si>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</si>
  <si>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</si>
  <si>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</si>
  <si>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</si>
  <si>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</si>
  <si>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</si>
  <si>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</si>
  <si>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</si>
  <si>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</si>
  <si>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</si>
  <si>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</si>
  <si>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</si>
  <si>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</si>
  <si>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</si>
  <si>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</si>
  <si>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</si>
  <si>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</si>
  <si>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</si>
  <si>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</si>
  <si>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</si>
  <si>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</si>
  <si>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</si>
  <si>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</si>
  <si>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</si>
  <si>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</si>
  <si>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</si>
  <si>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</si>
  <si>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</si>
  <si>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</si>
  <si>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</si>
  <si>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</si>
  <si>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</si>
  <si>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</si>
  <si>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</si>
  <si>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</si>
  <si>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</si>
  <si>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</si>
  <si>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</si>
  <si>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</si>
  <si>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</si>
  <si>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</si>
  <si>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</si>
  <si>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</si>
  <si>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</si>
  <si>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</si>
  <si>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</si>
  <si>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</si>
  <si>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</si>
  <si>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</si>
  <si>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</si>
  <si>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</si>
  <si>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</si>
  <si>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</si>
  <si>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</si>
  <si>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</si>
  <si>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</si>
  <si>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</si>
  <si>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</si>
  <si>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</si>
  <si>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</si>
  <si>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</si>
  <si>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</si>
  <si>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</si>
  <si>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</si>
  <si>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</si>
  <si>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</si>
  <si>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</si>
  <si>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</si>
  <si>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</si>
  <si>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</si>
  <si>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</si>
  <si>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</si>
  <si>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</si>
  <si>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</si>
  <si>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</si>
  <si>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</si>
  <si>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</si>
  <si>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</si>
  <si>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</si>
  <si>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</si>
  <si>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</si>
  <si>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</si>
  <si>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</si>
  <si>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</si>
  <si>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</si>
  <si>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</si>
  <si>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</si>
  <si>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</si>
  <si>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</si>
  <si>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</si>
  <si>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</si>
  <si>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</si>
  <si>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</si>
  <si>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</si>
  <si>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</si>
  <si>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</si>
  <si>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</si>
  <si>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</si>
  <si>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</si>
  <si>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</si>
  <si>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</si>
  <si>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</si>
  <si>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</si>
  <si>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</si>
  <si>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</si>
  <si>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</si>
  <si>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</si>
  <si>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</si>
  <si>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</si>
  <si>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</si>
  <si>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</si>
  <si>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</si>
  <si>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</si>
  <si>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</si>
  <si>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</si>
  <si>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</si>
  <si>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</si>
  <si>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</si>
  <si>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</si>
  <si>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</si>
  <si>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</si>
  <si>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</si>
  <si>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</si>
  <si>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</si>
  <si>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</si>
  <si>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</si>
  <si>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</si>
  <si>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</si>
  <si>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</si>
  <si>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</si>
  <si>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</si>
  <si>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</si>
  <si>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</si>
  <si>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</si>
  <si>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</si>
  <si>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</si>
  <si>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</si>
  <si>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</si>
  <si>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</si>
  <si>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</si>
  <si>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</si>
  <si>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</si>
  <si>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</si>
  <si>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</si>
  <si>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</si>
  <si>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</si>
  <si>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</si>
  <si>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</si>
  <si>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</si>
  <si>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</si>
  <si>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</si>
  <si>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</si>
  <si>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</si>
  <si>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</si>
  <si>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</si>
  <si>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</si>
  <si>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</si>
  <si>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</si>
  <si>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</si>
  <si>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</si>
  <si>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</si>
  <si>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</si>
  <si>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</si>
  <si>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</si>
  <si>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</si>
  <si>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</si>
  <si>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</si>
  <si>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</si>
  <si>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</si>
  <si>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</si>
  <si>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</si>
  <si>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</si>
  <si>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</si>
  <si>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</si>
  <si>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</si>
  <si>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</si>
  <si>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</si>
  <si>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</si>
  <si>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</si>
  <si>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</si>
  <si>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</si>
  <si>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</si>
  <si>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</si>
  <si>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</si>
  <si>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</si>
  <si>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</si>
  <si>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</si>
  <si>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</si>
  <si>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</si>
  <si>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</si>
  <si>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</si>
  <si>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</si>
  <si>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</si>
  <si>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</si>
  <si>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</si>
  <si>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</si>
  <si>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</si>
  <si>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</si>
  <si>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</si>
  <si>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</si>
  <si>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</si>
  <si>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</si>
  <si>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</si>
  <si>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</si>
  <si>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</si>
  <si>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</si>
  <si>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</si>
  <si>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</si>
  <si>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</si>
  <si>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</si>
  <si>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</si>
  <si>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</si>
  <si>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</si>
  <si>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</si>
  <si>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</si>
  <si>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</si>
  <si>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</si>
  <si>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</si>
  <si>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</si>
  <si>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</si>
  <si>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</si>
  <si>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</si>
  <si>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</si>
  <si>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</si>
  <si>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</si>
  <si>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</si>
  <si>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</si>
  <si>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</si>
  <si>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</si>
  <si>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</si>
  <si>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</si>
  <si>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</si>
  <si>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</si>
  <si>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</si>
  <si>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</si>
  <si>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</si>
  <si>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</si>
  <si>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</si>
  <si>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</si>
  <si>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</si>
  <si>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</si>
  <si>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</si>
  <si>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</si>
  <si>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</si>
  <si>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</si>
  <si>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</si>
  <si>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</si>
  <si>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</si>
  <si>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</si>
  <si>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</si>
  <si>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</si>
  <si>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</si>
  <si>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</si>
  <si>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</si>
  <si>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</si>
  <si>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</si>
  <si>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</si>
  <si>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</si>
  <si>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</si>
  <si>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</si>
  <si>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</si>
  <si>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</si>
  <si>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</si>
  <si>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</si>
  <si>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</si>
  <si>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</si>
  <si>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</si>
  <si>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</si>
  <si>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</si>
  <si>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</si>
  <si>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</si>
  <si>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</si>
  <si>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</si>
  <si>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</si>
  <si>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</si>
  <si>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</si>
  <si>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</si>
  <si>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</si>
  <si>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</si>
  <si>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</si>
  <si>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</si>
  <si>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</si>
  <si>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</si>
  <si>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</si>
  <si>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</si>
  <si>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</si>
  <si>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</si>
  <si>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</si>
  <si>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</si>
  <si>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</si>
  <si>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</si>
  <si>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</si>
  <si>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</si>
  <si>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</si>
  <si>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</si>
  <si>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</si>
  <si>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</si>
  <si>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</si>
  <si>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</si>
  <si>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</si>
  <si>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</si>
  <si>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</si>
  <si>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</si>
  <si>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</si>
  <si>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</si>
  <si>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</si>
  <si>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</si>
  <si>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</si>
  <si>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</si>
  <si>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</si>
  <si>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</si>
  <si>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</si>
  <si>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</si>
  <si>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</si>
  <si>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</si>
  <si>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</si>
  <si>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</si>
  <si>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</si>
  <si>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</si>
  <si>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</si>
  <si>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</si>
  <si>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</si>
  <si>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</si>
  <si>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</si>
  <si>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</si>
  <si>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</si>
  <si>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</si>
  <si>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</si>
  <si>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</si>
  <si>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</si>
  <si>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</si>
  <si>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</si>
  <si>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</si>
  <si>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</si>
  <si>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</si>
  <si>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</si>
  <si>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</si>
  <si>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</si>
  <si>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</si>
  <si>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</si>
  <si>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</si>
  <si>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</si>
  <si>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</si>
  <si>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</si>
  <si>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</si>
  <si>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</si>
  <si>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</si>
  <si>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</si>
  <si>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</si>
  <si>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</si>
  <si>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</si>
  <si>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</si>
  <si>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</si>
  <si>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</si>
  <si>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</si>
  <si>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</si>
  <si>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</si>
  <si>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</si>
  <si>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</si>
  <si>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</si>
  <si>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</si>
  <si>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</si>
  <si>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</si>
  <si>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</si>
  <si>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</si>
  <si>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</si>
  <si>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</si>
  <si>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</si>
  <si>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</si>
  <si>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</si>
  <si>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</si>
  <si>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</si>
  <si>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</si>
  <si>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</si>
  <si>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</si>
  <si>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</si>
  <si>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</si>
  <si>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</si>
  <si>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</si>
  <si>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</si>
  <si>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</si>
  <si>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</si>
  <si>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</si>
  <si>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</si>
  <si>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</si>
  <si>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</si>
  <si>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</si>
  <si>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</si>
  <si>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</si>
  <si>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</si>
  <si>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</si>
  <si>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</si>
  <si>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</si>
  <si>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</si>
  <si>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</si>
  <si>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</si>
  <si>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</si>
  <si>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</si>
  <si>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</si>
  <si>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</si>
  <si>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</si>
  <si>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</si>
  <si>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</si>
  <si>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</si>
  <si>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</si>
  <si>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</si>
  <si>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</si>
  <si>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</si>
  <si>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</si>
  <si>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</si>
  <si>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</si>
  <si>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</si>
  <si>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</si>
  <si>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</si>
  <si>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</si>
  <si>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</si>
  <si>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</si>
  <si>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</si>
  <si>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</si>
  <si>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</si>
  <si>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</si>
  <si>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</si>
  <si>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</si>
  <si>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</si>
  <si>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</si>
  <si>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</si>
  <si>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</si>
  <si>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</si>
  <si>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</si>
  <si>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</si>
  <si>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</si>
  <si>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</si>
  <si>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</si>
  <si>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</si>
  <si>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</si>
  <si>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</si>
  <si>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</si>
  <si>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</si>
  <si>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</si>
  <si>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</si>
  <si>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</si>
  <si>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</si>
  <si>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</si>
  <si>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</si>
  <si>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</si>
  <si>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</si>
  <si>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</si>
  <si>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</si>
  <si>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</si>
  <si>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</si>
  <si>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</si>
  <si>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</si>
  <si>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</si>
  <si>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</si>
  <si>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</si>
  <si>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</si>
  <si>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</si>
  <si>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</si>
  <si>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</si>
  <si>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</si>
  <si>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</si>
  <si>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</si>
  <si>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</si>
  <si>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</si>
  <si>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</si>
  <si>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</si>
  <si>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</si>
  <si>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</si>
  <si>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</si>
  <si>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</si>
  <si>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</si>
  <si>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</si>
  <si>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</si>
  <si>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</si>
  <si>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</si>
  <si>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</si>
  <si>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</si>
  <si>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</si>
  <si>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</si>
  <si>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</si>
  <si>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</si>
  <si>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</si>
  <si>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</si>
  <si>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</si>
  <si>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</si>
  <si>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</si>
  <si>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</si>
  <si>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</si>
  <si>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</si>
  <si>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</si>
  <si>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</si>
  <si>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</si>
  <si>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</si>
  <si>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</si>
  <si>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</si>
  <si>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</si>
  <si>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</si>
  <si>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</si>
  <si>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</si>
  <si>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</si>
  <si>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</si>
  <si>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</si>
  <si>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</si>
  <si>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</si>
  <si>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</si>
  <si>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</si>
  <si>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</si>
  <si>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</si>
  <si>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</si>
  <si>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</si>
  <si>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</si>
  <si>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</si>
  <si>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</si>
  <si>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</si>
  <si>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</si>
  <si>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</si>
  <si>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</si>
  <si>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</si>
  <si>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</si>
  <si>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</si>
  <si>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</si>
  <si>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</si>
  <si>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</si>
  <si>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</si>
  <si>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</si>
  <si>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</si>
  <si>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</si>
  <si>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</si>
  <si>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</si>
  <si>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</si>
  <si>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</si>
  <si>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</si>
  <si>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</si>
  <si>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</si>
  <si>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</si>
  <si>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</si>
  <si>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</si>
  <si>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</si>
  <si>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</si>
  <si>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</si>
  <si>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</si>
  <si>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</si>
  <si>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</si>
  <si>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</si>
  <si>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</si>
  <si>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</si>
  <si>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</si>
  <si>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</si>
  <si>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</si>
  <si>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</si>
  <si>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</si>
  <si>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</si>
  <si>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</si>
  <si>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</si>
  <si>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</si>
  <si>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</si>
  <si>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</si>
  <si>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</si>
  <si>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</si>
  <si>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</si>
  <si>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</si>
  <si>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</si>
  <si>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</si>
  <si>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</si>
  <si>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</si>
  <si>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</si>
  <si>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</si>
  <si>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</si>
  <si>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</si>
  <si>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</si>
  <si>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</si>
  <si>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</si>
  <si>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</si>
  <si>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</si>
  <si>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</si>
  <si>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</si>
  <si>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</si>
  <si>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</si>
  <si>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</si>
  <si>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</si>
  <si>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</si>
  <si>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</si>
  <si>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</si>
  <si>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</si>
  <si>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</si>
  <si>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</si>
  <si>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</si>
  <si>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</si>
  <si>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</si>
  <si>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</si>
  <si>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</si>
  <si>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</si>
  <si>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</si>
  <si>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</si>
  <si>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</si>
  <si>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</si>
  <si>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</si>
  <si>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</si>
  <si>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</si>
  <si>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</si>
  <si>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</si>
  <si>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</si>
  <si>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</si>
  <si>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</si>
  <si>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</si>
  <si>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</si>
  <si>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</si>
  <si>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</si>
  <si>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</si>
  <si>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</si>
  <si>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</si>
  <si>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</si>
  <si>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</si>
  <si>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</si>
  <si>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</si>
  <si>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</si>
  <si>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</si>
  <si>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</si>
  <si>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</si>
  <si>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</si>
  <si>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</si>
  <si>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</si>
  <si>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</si>
  <si>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</si>
  <si>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</si>
  <si>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</si>
  <si>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</si>
  <si>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</si>
  <si>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</si>
  <si>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</si>
  <si>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</si>
  <si>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</si>
  <si>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</si>
  <si>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</si>
  <si>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</si>
  <si>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</si>
  <si>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</si>
  <si>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</si>
  <si>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</si>
  <si>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</si>
  <si>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</si>
  <si>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</si>
  <si>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</si>
  <si>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</si>
  <si>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</si>
  <si>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</si>
  <si>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</si>
  <si>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</si>
  <si>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</si>
  <si>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</si>
  <si>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</si>
  <si>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</si>
  <si>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</si>
  <si>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</si>
  <si>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</si>
  <si>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</si>
  <si>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</si>
  <si>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</si>
  <si>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</si>
  <si>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</si>
  <si>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</si>
  <si>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</si>
  <si>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</si>
  <si>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</si>
  <si>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</si>
  <si>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</si>
  <si>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</si>
  <si>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</si>
  <si>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</si>
  <si>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</si>
  <si>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</si>
  <si>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</si>
  <si>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</si>
  <si>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</si>
  <si>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</si>
  <si>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</si>
  <si>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</si>
  <si>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</si>
  <si>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</si>
  <si>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</si>
  <si>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</si>
  <si>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</si>
  <si>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</si>
  <si>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</si>
  <si>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</si>
  <si>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</si>
  <si>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</si>
  <si>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</si>
  <si>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</si>
  <si>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</si>
  <si>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</si>
  <si>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</si>
  <si>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</si>
  <si>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</si>
  <si>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</si>
  <si>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</si>
  <si>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</si>
  <si>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</si>
  <si>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</si>
  <si>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</si>
  <si>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</si>
  <si>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</si>
  <si>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</si>
  <si>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</si>
  <si>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</si>
  <si>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</si>
  <si>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</si>
  <si>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</si>
  <si>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</si>
  <si>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</si>
  <si>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</si>
  <si>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</si>
  <si>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</si>
  <si>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</si>
  <si>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</si>
  <si>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</si>
  <si>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</si>
  <si>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</si>
  <si>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</si>
  <si>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</si>
  <si>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</si>
  <si>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</si>
  <si>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</si>
  <si>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</si>
  <si>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</si>
  <si>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</si>
  <si>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</si>
  <si>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</si>
  <si>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</si>
  <si>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</si>
  <si>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</si>
  <si>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</si>
  <si>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</si>
  <si>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</si>
  <si>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</si>
  <si>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</si>
  <si>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</si>
  <si>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</si>
  <si>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</si>
  <si>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</si>
  <si>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</si>
  <si>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</si>
  <si>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</si>
  <si>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</si>
  <si>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</si>
  <si>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</si>
  <si>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</si>
  <si>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</si>
  <si>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</si>
  <si>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</si>
  <si>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</si>
  <si>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</si>
  <si>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</si>
  <si>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</si>
  <si>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</si>
  <si>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</si>
  <si>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</si>
  <si>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</si>
  <si>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</si>
  <si>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</si>
  <si>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</si>
  <si>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</si>
  <si>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</si>
  <si>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</si>
  <si>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</si>
  <si>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</si>
  <si>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</si>
  <si>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</si>
  <si>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</si>
  <si>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</si>
  <si>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</si>
  <si>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</si>
  <si>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</si>
  <si>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</si>
  <si>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</si>
  <si>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</si>
  <si>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</si>
  <si>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</si>
  <si>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</si>
  <si>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</si>
  <si>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</si>
  <si>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</si>
  <si>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</si>
  <si>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</si>
  <si>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</si>
  <si>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</si>
  <si>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</si>
  <si>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</si>
  <si>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</si>
  <si>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</si>
  <si>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</si>
  <si>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</si>
  <si>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</si>
  <si>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</si>
  <si>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</si>
  <si>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</si>
  <si>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</si>
  <si>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</si>
  <si>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</si>
  <si>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</si>
  <si>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</si>
  <si>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</si>
  <si>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</si>
  <si>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</si>
  <si>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</si>
  <si>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</si>
  <si>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</si>
  <si>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</si>
  <si>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</si>
  <si>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</si>
  <si>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</si>
  <si>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</si>
  <si>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</si>
  <si>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</si>
  <si>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</si>
  <si>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</si>
  <si>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</si>
  <si>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</si>
  <si>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</si>
  <si>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</si>
  <si>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</si>
  <si>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</si>
  <si>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</si>
  <si>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</si>
  <si>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</si>
  <si>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</si>
  <si>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</si>
  <si>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</si>
  <si>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</si>
  <si>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</si>
  <si>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</si>
  <si>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</si>
  <si>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</si>
  <si>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</si>
  <si>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</si>
  <si>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</si>
  <si>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</si>
  <si>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</si>
  <si>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</si>
  <si>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</si>
  <si>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</si>
  <si>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</si>
  <si>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</si>
  <si>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</si>
  <si>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</si>
  <si>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</si>
  <si>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</si>
  <si>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</si>
  <si>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</si>
  <si>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</si>
  <si>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</si>
  <si>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</si>
  <si>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</si>
  <si>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</si>
  <si>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</si>
  <si>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</si>
  <si>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</si>
  <si>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</si>
  <si>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</si>
  <si>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</si>
  <si>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</si>
  <si>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</si>
  <si>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</si>
  <si>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</si>
  <si>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</si>
  <si>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</si>
  <si>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</si>
  <si>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</si>
  <si>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</si>
  <si>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</si>
  <si>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</si>
  <si>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</si>
  <si>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</si>
  <si>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</si>
  <si>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</si>
  <si>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</si>
  <si>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</si>
  <si>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</si>
  <si>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</si>
  <si>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</si>
  <si>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</si>
  <si>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</si>
  <si>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</si>
  <si>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</si>
  <si>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</si>
  <si>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</si>
  <si>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</si>
  <si>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</si>
  <si>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</si>
  <si>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</si>
  <si>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</si>
  <si>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</si>
  <si>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</si>
  <si>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</si>
  <si>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</si>
  <si>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</si>
  <si>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</si>
  <si>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</si>
  <si>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</si>
  <si>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</si>
  <si>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</si>
  <si>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</si>
  <si>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</si>
  <si>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</si>
  <si>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</si>
  <si>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</si>
  <si>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</si>
  <si>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</si>
  <si>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</si>
  <si>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</si>
  <si>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</si>
  <si>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</si>
  <si>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</si>
  <si>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</si>
  <si>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</si>
  <si>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</si>
  <si>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</si>
  <si>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</si>
  <si>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</si>
  <si>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</si>
  <si>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</si>
  <si>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</si>
  <si>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</si>
  <si>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</si>
  <si>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</si>
  <si>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</si>
  <si>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</si>
  <si>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</si>
  <si>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</si>
  <si>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</si>
  <si>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</si>
  <si>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</si>
  <si>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</si>
  <si>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</si>
  <si>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</si>
  <si>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</si>
  <si>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</si>
  <si>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</si>
  <si>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</si>
  <si>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</si>
  <si>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</si>
  <si>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</si>
  <si>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</si>
  <si>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</si>
  <si>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</si>
  <si>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</si>
  <si>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</si>
  <si>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</si>
  <si>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</si>
  <si>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</si>
  <si>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</si>
  <si>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</si>
  <si>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</si>
  <si>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</si>
  <si>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</si>
  <si>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</si>
  <si>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</si>
  <si>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</si>
  <si>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</si>
  <si>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</si>
  <si>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</si>
  <si>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</si>
  <si>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</si>
  <si>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</si>
  <si>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</si>
  <si>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</si>
  <si>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</si>
  <si>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</si>
  <si>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</si>
  <si>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</si>
  <si>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</si>
  <si>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</si>
  <si>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</si>
  <si>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</si>
  <si>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</si>
  <si>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</si>
  <si>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</si>
  <si>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</si>
  <si>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</si>
  <si>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</si>
  <si>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</si>
  <si>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</si>
  <si>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</si>
  <si>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</si>
  <si>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</si>
  <si>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</si>
  <si>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</si>
  <si>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</si>
  <si>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</si>
  <si>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</si>
  <si>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</si>
  <si>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</si>
  <si>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</si>
  <si>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</si>
  <si>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</si>
  <si>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</si>
  <si>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</si>
  <si>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</si>
  <si>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</si>
  <si>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</si>
  <si>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</si>
  <si>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</si>
  <si>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</si>
  <si>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</si>
  <si>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</si>
  <si>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</si>
  <si>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</si>
  <si>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</si>
  <si>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</si>
  <si>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</si>
  <si>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</si>
  <si>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</si>
  <si>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</si>
  <si>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</si>
  <si>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</si>
  <si>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</si>
  <si>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</si>
  <si>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</si>
  <si>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</si>
  <si>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</si>
  <si>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</si>
  <si>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</si>
  <si>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</si>
  <si>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</si>
  <si>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</si>
  <si>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</si>
  <si>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</si>
  <si>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</si>
  <si>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</si>
  <si>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</si>
  <si>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</si>
  <si>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</si>
  <si>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</si>
  <si>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</si>
  <si>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</si>
  <si>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</si>
  <si>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</si>
  <si>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</si>
  <si>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</si>
  <si>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</si>
  <si>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</si>
  <si>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</si>
  <si>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</si>
  <si>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</si>
  <si>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</si>
  <si>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</si>
  <si>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</si>
  <si>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</si>
  <si>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</si>
  <si>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</si>
  <si>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</si>
  <si>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</si>
  <si>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</si>
  <si>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</si>
  <si>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</si>
  <si>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</si>
  <si>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</si>
  <si>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</si>
  <si>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</si>
  <si>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</si>
  <si>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</si>
  <si>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</si>
  <si>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</si>
  <si>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</si>
  <si>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</si>
  <si>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</si>
  <si>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</si>
  <si>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</si>
  <si>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</si>
  <si>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</si>
  <si>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</si>
  <si>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</si>
  <si>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</si>
  <si>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</si>
  <si>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</si>
  <si>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</si>
  <si>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</si>
  <si>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</si>
  <si>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</si>
  <si>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</si>
  <si>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</si>
  <si>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</si>
  <si>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</si>
  <si>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</si>
  <si>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</si>
  <si>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</si>
  <si>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</si>
  <si>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</si>
  <si>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</si>
  <si>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</si>
  <si>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</si>
  <si>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</si>
  <si>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</si>
  <si>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</si>
  <si>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</si>
  <si>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</si>
  <si>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</si>
  <si>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</si>
  <si>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</si>
  <si>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</si>
  <si>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</si>
  <si>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</si>
  <si>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</si>
  <si>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</si>
  <si>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</si>
  <si>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</si>
  <si>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</si>
  <si>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</si>
  <si>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</si>
  <si>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</si>
  <si>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</si>
  <si>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</si>
  <si>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</si>
  <si>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</si>
  <si>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</si>
  <si>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</si>
  <si>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</si>
  <si>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</si>
  <si>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</si>
  <si>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</si>
  <si>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</si>
  <si>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</si>
  <si>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</si>
  <si>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</si>
  <si>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</si>
  <si>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</si>
  <si>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</si>
  <si>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</si>
  <si>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</si>
  <si>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</si>
  <si>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</si>
  <si>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</si>
  <si>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</si>
  <si>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</si>
  <si>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</si>
  <si>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</si>
  <si>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</si>
  <si>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</si>
  <si>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</si>
  <si>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</si>
  <si>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</si>
  <si>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</si>
  <si>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</si>
  <si>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</si>
  <si>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</si>
  <si>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</si>
  <si>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</si>
  <si>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</si>
  <si>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</si>
  <si>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</si>
  <si>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</si>
  <si>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</si>
  <si>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</si>
  <si>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</si>
  <si>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</si>
  <si>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</si>
  <si>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</si>
  <si>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</si>
  <si>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</si>
  <si>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</si>
  <si>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</si>
  <si>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</si>
  <si>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</si>
  <si>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</si>
  <si>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</si>
  <si>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</si>
  <si>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</si>
  <si>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</si>
  <si>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</si>
  <si>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</si>
  <si>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</si>
  <si>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</si>
  <si>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</si>
  <si>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</si>
  <si>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</si>
  <si>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</si>
  <si>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</si>
  <si>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</si>
  <si>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</si>
  <si>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</si>
  <si>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</si>
  <si>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</si>
  <si>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</si>
  <si>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</si>
  <si>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</si>
  <si>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</si>
  <si>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</si>
  <si>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</si>
  <si>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</si>
  <si>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</si>
  <si>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</si>
  <si>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</si>
  <si>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</si>
  <si>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</si>
  <si>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</si>
  <si>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</si>
  <si>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</si>
  <si>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</si>
  <si>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</si>
  <si>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</si>
  <si>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</si>
  <si>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</si>
  <si>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</si>
  <si>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</si>
  <si>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</si>
  <si>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</si>
  <si>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</si>
  <si>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</si>
  <si>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</si>
  <si>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</si>
  <si>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</si>
  <si>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</si>
  <si>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</si>
  <si>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</si>
  <si>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</si>
  <si>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</si>
  <si>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</si>
  <si>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</si>
  <si>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</si>
  <si>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</si>
  <si>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</si>
  <si>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</si>
  <si>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</si>
  <si>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</si>
  <si>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</si>
  <si>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</si>
  <si>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</si>
  <si>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</si>
  <si>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</si>
  <si>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</si>
  <si>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</si>
  <si>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</si>
  <si>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</si>
  <si>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</si>
  <si>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</si>
  <si>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</si>
  <si>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</si>
  <si>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</si>
  <si>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</si>
  <si>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</si>
  <si>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</si>
  <si>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</si>
  <si>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</si>
  <si>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</si>
  <si>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</si>
  <si>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</si>
  <si>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</si>
  <si>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</si>
  <si>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</si>
  <si>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</si>
  <si>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</si>
  <si>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</si>
  <si>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</si>
  <si>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</si>
  <si>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</si>
  <si>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</si>
  <si>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</si>
  <si>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</si>
  <si>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</si>
  <si>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</si>
  <si>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</si>
  <si>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</si>
  <si>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</si>
  <si>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</si>
  <si>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</si>
  <si>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</si>
  <si>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</si>
  <si>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</si>
  <si>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</si>
  <si>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</si>
  <si>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</si>
  <si>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</si>
  <si>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</si>
  <si>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</si>
  <si>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</si>
  <si>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</si>
  <si>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</si>
  <si>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</si>
  <si>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</si>
  <si>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</si>
  <si>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</si>
  <si>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</si>
  <si>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</si>
  <si>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</si>
  <si>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</si>
  <si>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</si>
  <si>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</si>
  <si>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</si>
  <si>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</si>
  <si>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</si>
  <si>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</si>
  <si>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</si>
  <si>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</si>
  <si>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</si>
  <si>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</si>
  <si>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</si>
  <si>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</si>
  <si>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</si>
  <si>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</si>
  <si>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</si>
  <si>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</si>
  <si>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</si>
  <si>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</si>
  <si>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</si>
  <si>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</si>
  <si>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</si>
  <si>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</si>
  <si>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</si>
  <si>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</si>
  <si>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</si>
  <si>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</si>
  <si>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</si>
  <si>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</si>
  <si>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</si>
  <si>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</si>
  <si>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</si>
  <si>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</si>
  <si>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</si>
  <si>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</si>
  <si>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</si>
  <si>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</si>
  <si>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</si>
  <si>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</si>
  <si>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</si>
  <si>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</si>
  <si>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</si>
  <si>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</si>
  <si>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</si>
  <si>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</si>
  <si>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</si>
  <si>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</si>
  <si>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</si>
  <si>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</si>
  <si>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</si>
  <si>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</si>
  <si>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</si>
  <si>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</si>
  <si>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</si>
  <si>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</si>
  <si>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</si>
  <si>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</si>
  <si>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</si>
  <si>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</si>
  <si>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</si>
  <si>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</si>
  <si>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</si>
  <si>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</si>
  <si>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</si>
  <si>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</si>
  <si>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</si>
  <si>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</si>
  <si>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</si>
  <si>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</si>
  <si>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</si>
  <si>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</si>
  <si>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</si>
  <si>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</si>
  <si>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</si>
  <si>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</si>
  <si>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</si>
  <si>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</si>
  <si>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</si>
  <si>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</si>
  <si>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</si>
  <si>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</si>
  <si>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</si>
  <si>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</si>
  <si>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</si>
  <si>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</si>
  <si>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</si>
  <si>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</si>
  <si>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</si>
  <si>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</si>
  <si>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</si>
  <si>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</si>
  <si>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</si>
  <si>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</si>
  <si>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</si>
  <si>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</si>
  <si>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</si>
  <si>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</si>
  <si>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</si>
  <si>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</si>
  <si>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</si>
  <si>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</si>
  <si>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</si>
  <si>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</si>
  <si>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</si>
  <si>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</si>
  <si>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</si>
  <si>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</si>
  <si>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</si>
  <si>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</si>
  <si>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</si>
  <si>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</si>
  <si>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</si>
  <si>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</si>
  <si>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</si>
  <si>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</si>
  <si>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</si>
  <si>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</si>
  <si>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</si>
  <si>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</si>
  <si>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</si>
  <si>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</si>
  <si>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</si>
  <si>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</si>
  <si>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</si>
  <si>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</si>
  <si>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</si>
  <si>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</si>
  <si>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</si>
  <si>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</si>
  <si>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</si>
  <si>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</si>
  <si>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</si>
  <si>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</si>
  <si>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</si>
  <si>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</si>
  <si>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</si>
  <si>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</si>
  <si>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</si>
  <si>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</si>
  <si>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</si>
  <si>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</si>
  <si>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</si>
  <si>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</si>
  <si>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</si>
  <si>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</si>
  <si>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</si>
  <si>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</si>
  <si>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</si>
  <si>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</si>
  <si>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</si>
  <si>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</si>
  <si>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</si>
  <si>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</si>
  <si>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</si>
  <si>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</si>
  <si>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</si>
  <si>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</si>
  <si>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</si>
  <si>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</si>
  <si>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</si>
  <si>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</si>
  <si>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</si>
  <si>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</si>
  <si>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</si>
  <si>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</si>
  <si>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</si>
  <si>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</si>
  <si>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</si>
  <si>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</si>
  <si>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</si>
  <si>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</si>
  <si>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</si>
  <si>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</si>
  <si>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</si>
  <si>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</si>
  <si>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</si>
  <si>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</si>
  <si>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</si>
  <si>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</si>
  <si>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</si>
  <si>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</si>
  <si>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</si>
  <si>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</si>
  <si>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</si>
  <si>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</si>
  <si>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</si>
  <si>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</si>
  <si>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</si>
  <si>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</si>
  <si>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</si>
  <si>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</si>
  <si>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</si>
  <si>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</si>
  <si>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</si>
  <si>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</si>
  <si>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</si>
  <si>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</si>
  <si>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</si>
  <si>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</si>
  <si>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</si>
  <si>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</si>
  <si>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</si>
  <si>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</si>
  <si>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</si>
  <si>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</si>
  <si>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</si>
  <si>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</si>
  <si>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</si>
  <si>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</si>
  <si>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</si>
  <si>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</si>
  <si>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</si>
  <si>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</si>
  <si>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</si>
  <si>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</si>
  <si>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</si>
  <si>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</si>
  <si>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</si>
  <si>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</si>
  <si>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</si>
  <si>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</si>
  <si>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</si>
  <si>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</si>
  <si>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</si>
  <si>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</si>
  <si>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</si>
  <si>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</si>
  <si>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</si>
  <si>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</si>
  <si>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</si>
  <si>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</si>
  <si>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</si>
  <si>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</si>
  <si>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</si>
  <si>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</si>
  <si>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</si>
  <si>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</si>
  <si>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</si>
  <si>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</si>
  <si>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</si>
  <si>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</si>
  <si>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</si>
  <si>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</si>
  <si>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</si>
  <si>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</si>
  <si>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</si>
  <si>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</si>
  <si>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</si>
  <si>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</si>
  <si>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</si>
  <si>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</si>
  <si>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</si>
  <si>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</si>
  <si>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</si>
  <si>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</si>
  <si>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</si>
  <si>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</si>
  <si>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</si>
  <si>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</si>
  <si>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</si>
  <si>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</si>
  <si>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</si>
  <si>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</si>
  <si>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</si>
  <si>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</si>
  <si>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</si>
  <si>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</si>
  <si>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</si>
  <si>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</si>
  <si>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</si>
  <si>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</si>
  <si>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</si>
  <si>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</si>
  <si>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</si>
  <si>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</si>
  <si>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</si>
  <si>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</si>
  <si>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</si>
  <si>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</si>
  <si>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</si>
  <si>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</si>
  <si>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</si>
  <si>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</si>
  <si>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</si>
  <si>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</si>
  <si>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</si>
  <si>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</si>
  <si>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</si>
  <si>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</si>
  <si>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</si>
  <si>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</si>
  <si>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</si>
  <si>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</si>
  <si>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</si>
  <si>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</si>
  <si>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</si>
  <si>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</si>
  <si>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</si>
  <si>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</si>
  <si>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</si>
  <si>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</si>
  <si>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</si>
  <si>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</si>
  <si>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</si>
  <si>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</si>
  <si>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</si>
  <si>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</si>
  <si>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</si>
  <si>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</si>
  <si>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</si>
  <si>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</si>
  <si>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</si>
  <si>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</si>
  <si>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</si>
  <si>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</si>
  <si>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</si>
  <si>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</si>
  <si>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</si>
  <si>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</si>
  <si>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</si>
  <si>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</si>
  <si>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</si>
  <si>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</si>
  <si>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</si>
  <si>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</si>
  <si>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</si>
  <si>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</si>
  <si>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</si>
  <si>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</si>
  <si>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</si>
  <si>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</si>
  <si>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</si>
  <si>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</si>
  <si>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</si>
  <si>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</si>
  <si>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</si>
  <si>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</si>
  <si>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</si>
  <si>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</si>
  <si>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</si>
  <si>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</si>
  <si>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</si>
  <si>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</si>
  <si>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</si>
  <si>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</si>
  <si>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</si>
  <si>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</si>
  <si>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</si>
  <si>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</si>
  <si>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</si>
  <si>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</si>
  <si>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</si>
  <si>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</si>
  <si>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</si>
  <si>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</si>
  <si>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</si>
  <si>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</si>
  <si>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</si>
  <si>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</si>
  <si>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</si>
  <si>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</si>
  <si>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</si>
  <si>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</si>
  <si>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</si>
  <si>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</si>
  <si>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</si>
  <si>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</si>
  <si>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</si>
  <si>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</si>
  <si>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</si>
  <si>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</si>
  <si>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</si>
  <si>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</si>
  <si>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</si>
  <si>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</si>
  <si>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</si>
  <si>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</si>
  <si>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</si>
  <si>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</si>
  <si>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</si>
  <si>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</si>
  <si>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</si>
  <si>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</si>
  <si>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</si>
  <si>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</si>
  <si>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</si>
  <si>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</si>
  <si>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</si>
  <si>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</si>
  <si>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</si>
  <si>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</si>
  <si>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</si>
  <si>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</si>
  <si>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</si>
  <si>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</si>
  <si>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</si>
  <si>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</si>
  <si>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</si>
  <si>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</si>
  <si>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</si>
  <si>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</si>
  <si>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</si>
  <si>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</si>
  <si>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</si>
  <si>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</si>
  <si>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</si>
  <si>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</si>
  <si>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</si>
  <si>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</si>
  <si>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</si>
  <si>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</si>
  <si>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</si>
  <si>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</si>
  <si>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</si>
  <si>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</si>
  <si>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</si>
  <si>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</si>
  <si>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</si>
  <si>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</si>
  <si>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</si>
  <si>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</si>
  <si>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</si>
  <si>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</si>
  <si>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</si>
  <si>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</si>
  <si>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</si>
  <si>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</si>
  <si>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</si>
  <si>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</si>
  <si>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</si>
  <si>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</si>
  <si>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</si>
  <si>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</si>
  <si>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</si>
  <si>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</si>
  <si>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</si>
  <si>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</si>
  <si>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</si>
  <si>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</si>
  <si>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</si>
  <si>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</si>
  <si>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</si>
  <si>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</si>
  <si>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</si>
  <si>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</si>
  <si>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</si>
  <si>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</si>
  <si>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</si>
  <si>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</si>
  <si>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</si>
  <si>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</si>
  <si>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</si>
  <si>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</si>
  <si>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</si>
  <si>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</si>
  <si>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</si>
  <si>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</si>
  <si>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</si>
  <si>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</si>
  <si>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</si>
  <si>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</si>
  <si>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</si>
  <si>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</si>
  <si>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</si>
  <si>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</si>
  <si>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</si>
  <si>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</si>
  <si>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</si>
  <si>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</si>
  <si>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</si>
  <si>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</si>
  <si>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</si>
  <si>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</si>
  <si>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</si>
  <si>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</si>
  <si>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</si>
  <si>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</si>
  <si>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</si>
  <si>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</si>
  <si>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</si>
  <si>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</si>
  <si>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</si>
  <si>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</si>
  <si>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</si>
  <si>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</si>
  <si>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</si>
  <si>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</si>
  <si>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</si>
  <si>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</si>
  <si>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</si>
  <si>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</si>
  <si>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</si>
  <si>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</si>
  <si>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</si>
  <si>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</si>
  <si>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</si>
  <si>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</si>
  <si>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</si>
  <si>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</si>
  <si>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</si>
  <si>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</si>
  <si>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</si>
  <si>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</si>
  <si>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</si>
  <si>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</si>
  <si>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</si>
  <si>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</si>
  <si>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</si>
  <si>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</si>
  <si>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</si>
  <si>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</si>
  <si>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</si>
  <si>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</si>
  <si>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</si>
  <si>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</si>
  <si>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</si>
  <si>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</si>
  <si>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</si>
  <si>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</si>
  <si>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</si>
  <si>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</si>
  <si>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</si>
  <si>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</si>
  <si>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</si>
  <si>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</si>
  <si>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</si>
  <si>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</si>
  <si>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</si>
  <si>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</si>
  <si>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</si>
  <si>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</si>
  <si>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</si>
  <si>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</si>
  <si>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</si>
  <si>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</si>
  <si>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</si>
  <si>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</si>
  <si>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</si>
  <si>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</si>
  <si>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</si>
  <si>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</si>
  <si>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</si>
  <si>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</si>
  <si>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</si>
  <si>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</si>
  <si>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</si>
  <si>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</si>
  <si>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</si>
  <si>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</si>
  <si>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</si>
  <si>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</si>
  <si>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</si>
  <si>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</si>
  <si>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</si>
  <si>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</si>
  <si>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</si>
  <si>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</si>
  <si>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</si>
  <si>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</si>
  <si>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</si>
  <si>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</si>
  <si>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</si>
  <si>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</si>
  <si>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</si>
  <si>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</si>
  <si>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</si>
  <si>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</si>
  <si>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</si>
  <si>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</si>
  <si>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</si>
  <si>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</si>
  <si>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</si>
  <si>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</si>
  <si>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</si>
  <si>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</si>
  <si>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</si>
  <si>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</si>
  <si>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</si>
  <si>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</si>
  <si>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</si>
  <si>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</si>
  <si>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</si>
  <si>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</si>
  <si>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</si>
  <si>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</si>
  <si>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</si>
  <si>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</si>
  <si>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</si>
  <si>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</si>
  <si>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</si>
  <si>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</si>
  <si>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</si>
  <si>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</si>
  <si>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</si>
  <si>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</si>
  <si>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</si>
  <si>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</si>
  <si>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</si>
  <si>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</si>
  <si>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</si>
  <si>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</si>
  <si>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</si>
  <si>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</si>
  <si>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</si>
  <si>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</si>
  <si>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</si>
  <si>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</si>
  <si>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</si>
  <si>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</si>
  <si>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</si>
  <si>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</si>
  <si>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</si>
  <si>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</si>
  <si>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</si>
  <si>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</si>
  <si>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</si>
  <si>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</si>
  <si>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</si>
  <si>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</si>
  <si>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</si>
  <si>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</si>
  <si>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</si>
  <si>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</si>
  <si>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</si>
  <si>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</si>
  <si>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</si>
  <si>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</si>
  <si>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</si>
  <si>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</si>
  <si>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</si>
  <si>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</si>
  <si>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</si>
  <si>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</si>
  <si>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</si>
  <si>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</si>
  <si>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</si>
  <si>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</si>
  <si>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</si>
  <si>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</si>
  <si>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</si>
  <si>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</si>
  <si>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</si>
  <si>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</si>
  <si>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</si>
  <si>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</si>
  <si>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</si>
  <si>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</si>
  <si>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</si>
  <si>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</si>
  <si>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</si>
  <si>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</si>
  <si>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</si>
  <si>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</si>
  <si>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</si>
  <si>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</si>
  <si>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</si>
  <si>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</si>
  <si>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</si>
  <si>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</si>
  <si>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</si>
  <si>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</si>
  <si>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</si>
  <si>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</si>
  <si>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</si>
  <si>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</si>
  <si>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</si>
  <si>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</si>
  <si>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</si>
  <si>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</si>
  <si>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</si>
  <si>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</si>
  <si>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</si>
  <si>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</si>
  <si>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</si>
  <si>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</si>
  <si>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</si>
  <si>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</si>
  <si>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</si>
  <si>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</si>
  <si>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</si>
  <si>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</si>
  <si>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</si>
  <si>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</si>
  <si>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</si>
  <si>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</si>
  <si>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</si>
  <si>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</si>
  <si>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</si>
  <si>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</si>
  <si>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</si>
  <si>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</si>
  <si>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</si>
  <si>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</si>
  <si>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</si>
  <si>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</si>
  <si>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</si>
  <si>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</si>
  <si>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</si>
  <si>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</si>
  <si>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</si>
  <si>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</si>
  <si>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</si>
  <si>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</si>
  <si>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</si>
  <si>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</si>
  <si>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</si>
  <si>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</si>
  <si>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</si>
  <si>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</si>
  <si>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</si>
  <si>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</si>
  <si>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</si>
  <si>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</si>
  <si>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</si>
  <si>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</si>
  <si>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</si>
  <si>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</si>
  <si>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</si>
  <si>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</si>
  <si>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</si>
  <si>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</si>
  <si>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</si>
  <si>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</si>
  <si>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</si>
  <si>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</si>
  <si>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</si>
  <si>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</si>
  <si>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</si>
  <si>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</si>
  <si>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</si>
  <si>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</si>
  <si>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</si>
  <si>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</si>
  <si>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</si>
  <si>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</si>
  <si>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</si>
  <si>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</si>
  <si>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</si>
  <si>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</si>
  <si>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</si>
  <si>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</si>
  <si>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</si>
  <si>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</si>
  <si>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</si>
  <si>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</si>
  <si>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</si>
  <si>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</si>
  <si>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</si>
  <si>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</si>
  <si>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</si>
  <si>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</si>
  <si>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</si>
  <si>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</si>
  <si>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</si>
  <si>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</si>
  <si>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</si>
  <si>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</si>
  <si>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</si>
  <si>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</si>
  <si>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</si>
  <si>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</si>
  <si>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</si>
  <si>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</si>
  <si>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</si>
  <si>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</si>
  <si>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</si>
  <si>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</si>
  <si>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</si>
  <si>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</si>
  <si>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</si>
  <si>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</si>
  <si>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</si>
  <si>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</si>
  <si>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</si>
  <si>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</si>
  <si>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</si>
  <si>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</si>
  <si>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</si>
  <si>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</si>
  <si>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</si>
  <si>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</si>
  <si>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</si>
  <si>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</si>
  <si>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</si>
  <si>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</si>
  <si>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</si>
  <si>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</si>
  <si>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</si>
  <si>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</si>
  <si>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</si>
  <si>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</si>
  <si>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</si>
  <si>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</si>
  <si>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</si>
  <si>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</si>
  <si>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</si>
  <si>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</si>
  <si>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</si>
  <si>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</si>
  <si>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</si>
  <si>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</si>
  <si>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</si>
  <si>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</si>
  <si>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</si>
  <si>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</si>
  <si>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</si>
  <si>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</si>
  <si>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</si>
  <si>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</si>
  <si>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</si>
  <si>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</si>
  <si>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</si>
  <si>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</si>
  <si>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</si>
  <si>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</si>
  <si>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</si>
  <si>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</si>
  <si>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</si>
  <si>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</si>
  <si>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</si>
  <si>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</si>
  <si>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</si>
  <si>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</si>
  <si>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</si>
  <si>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</si>
  <si>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</si>
  <si>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</si>
  <si>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</si>
  <si>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</si>
  <si>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</si>
  <si>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</si>
  <si>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</si>
  <si>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</si>
  <si>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</si>
  <si>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</si>
  <si>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</si>
  <si>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</si>
  <si>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</si>
  <si>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</si>
  <si>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</si>
  <si>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</si>
  <si>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</si>
  <si>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</si>
  <si>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</si>
  <si>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</si>
  <si>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</si>
  <si>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</si>
  <si>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</si>
  <si>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</si>
  <si>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</si>
  <si>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</si>
  <si>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</si>
  <si>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</si>
  <si>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</si>
  <si>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</si>
  <si>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</si>
  <si>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</si>
  <si>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</si>
  <si>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</si>
  <si>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</si>
  <si>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</si>
  <si>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</si>
  <si>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</si>
  <si>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</si>
  <si>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</si>
  <si>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</si>
  <si>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</si>
  <si>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</si>
  <si>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</si>
  <si>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</si>
  <si>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</si>
  <si>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</si>
  <si>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</si>
  <si>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</si>
  <si>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</si>
  <si>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</si>
  <si>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</si>
  <si>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</si>
  <si>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</si>
  <si>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</si>
  <si>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</si>
  <si>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</si>
  <si>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</si>
  <si>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</si>
  <si>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</si>
  <si>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</si>
  <si>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</si>
  <si>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</si>
  <si>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</si>
  <si>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</si>
  <si>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</si>
  <si>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</si>
  <si>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</si>
  <si>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</si>
  <si>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</si>
  <si>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</si>
  <si>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</si>
  <si>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</si>
  <si>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</si>
  <si>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</si>
  <si>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</si>
  <si>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</si>
  <si>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</si>
  <si>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</si>
  <si>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</si>
  <si>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</si>
  <si>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</si>
  <si>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</si>
  <si>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</si>
  <si>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</si>
  <si>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</si>
  <si>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</si>
  <si>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</si>
  <si>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</si>
  <si>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</si>
  <si>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</si>
  <si>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</si>
  <si>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</si>
  <si>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</si>
  <si>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</si>
  <si>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</si>
  <si>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</si>
  <si>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</si>
  <si>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</si>
  <si>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</si>
  <si>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</si>
  <si>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</si>
  <si>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</si>
  <si>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</si>
  <si>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</si>
  <si>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</si>
  <si>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</si>
  <si>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</si>
  <si>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</si>
  <si>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</si>
  <si>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</si>
  <si>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</si>
  <si>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</si>
  <si>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</si>
  <si>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</si>
  <si>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</si>
  <si>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</si>
  <si>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</si>
  <si>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</si>
  <si>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</si>
  <si>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</si>
  <si>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</si>
  <si>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</si>
  <si>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</si>
  <si>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</si>
  <si>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</si>
  <si>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</si>
  <si>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</si>
  <si>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</si>
  <si>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</si>
  <si>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</si>
  <si>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</si>
  <si>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</si>
  <si>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</si>
  <si>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</si>
  <si>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</si>
  <si>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</si>
  <si>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</si>
  <si>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</si>
  <si>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</si>
  <si>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</si>
  <si>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</si>
  <si>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</si>
  <si>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</si>
  <si>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</si>
  <si>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</si>
  <si>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</si>
  <si>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</si>
  <si>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</si>
  <si>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</si>
  <si>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</si>
  <si>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</si>
  <si>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</si>
  <si>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</si>
  <si>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</si>
  <si>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</si>
  <si>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</si>
  <si>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</si>
  <si>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</si>
  <si>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</si>
  <si>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</si>
  <si>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</si>
  <si>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</si>
  <si>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</si>
  <si>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</si>
  <si>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</si>
  <si>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</si>
  <si>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</si>
  <si>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</si>
  <si>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</si>
  <si>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</si>
  <si>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</si>
  <si>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</si>
  <si>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</si>
  <si>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</si>
  <si>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</si>
  <si>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</si>
  <si>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</si>
  <si>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</si>
  <si>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</si>
  <si>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</si>
  <si>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</si>
  <si>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</si>
  <si>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</si>
  <si>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</si>
  <si>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</si>
  <si>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</si>
  <si>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</si>
  <si>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</si>
  <si>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</si>
  <si>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</si>
  <si>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</si>
  <si>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</si>
  <si>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</si>
  <si>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</si>
  <si>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</si>
  <si>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</si>
  <si>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</si>
  <si>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</si>
  <si>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</si>
  <si>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</si>
  <si>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</si>
  <si>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</si>
  <si>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</si>
  <si>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</si>
  <si>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</si>
  <si>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</si>
  <si>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</si>
  <si>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</si>
  <si>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</si>
  <si>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</si>
  <si>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</si>
  <si>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</si>
  <si>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</si>
  <si>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</si>
  <si>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</si>
  <si>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</si>
  <si>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</si>
  <si>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</si>
  <si>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</si>
  <si>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</si>
  <si>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</si>
  <si>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</si>
  <si>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</si>
  <si>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</si>
  <si>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</si>
  <si>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</si>
  <si>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</si>
  <si>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</si>
  <si>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</si>
  <si>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</si>
  <si>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</si>
  <si>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</si>
  <si>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</si>
  <si>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</si>
  <si>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</si>
  <si>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</si>
  <si>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</si>
  <si>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</si>
  <si>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</si>
  <si>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</si>
  <si>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</si>
  <si>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</si>
  <si>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</si>
  <si>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</si>
  <si>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</si>
  <si>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</si>
  <si>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</si>
  <si>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</si>
  <si>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</si>
  <si>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</si>
  <si>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</si>
  <si>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</si>
  <si>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</si>
  <si>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</si>
  <si>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</si>
  <si>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</si>
  <si>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</si>
  <si>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</si>
  <si>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</si>
  <si>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</si>
  <si>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</si>
  <si>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</si>
  <si>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</si>
  <si>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</si>
  <si>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</si>
  <si>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</si>
  <si>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</si>
  <si>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</si>
  <si>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</si>
  <si>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</si>
  <si>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</si>
  <si>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</si>
  <si>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</si>
  <si>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</si>
  <si>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</si>
  <si>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</si>
  <si>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</si>
  <si>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</si>
  <si>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</si>
  <si>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</si>
  <si>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</si>
  <si>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</si>
  <si>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</si>
  <si>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</si>
  <si>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</si>
  <si>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</si>
  <si>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</si>
  <si>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</si>
  <si>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</si>
  <si>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</si>
  <si>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</si>
  <si>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</si>
  <si>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</si>
  <si>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</si>
  <si>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</si>
  <si>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</si>
  <si>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</si>
  <si>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</si>
  <si>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</si>
  <si>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</si>
  <si>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</si>
  <si>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</si>
  <si>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</si>
  <si>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</si>
  <si>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</si>
  <si>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</si>
  <si>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</si>
  <si>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</si>
  <si>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</si>
  <si>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</si>
  <si>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</si>
  <si>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</si>
  <si>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</si>
  <si>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</si>
  <si>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</si>
  <si>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</si>
  <si>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</si>
  <si>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</si>
  <si>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</si>
  <si>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</si>
  <si>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</si>
  <si>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</si>
  <si>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</si>
  <si>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</si>
  <si>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</si>
  <si>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</si>
  <si>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</si>
  <si>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</si>
  <si>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</si>
  <si>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</si>
  <si>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</si>
  <si>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</si>
  <si>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</si>
  <si>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</si>
  <si>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</si>
  <si>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</si>
  <si>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</si>
  <si>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</si>
  <si>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</si>
  <si>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</si>
  <si>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</si>
  <si>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</si>
  <si>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</si>
  <si>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</si>
  <si>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</si>
  <si>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</si>
  <si>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</si>
  <si>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</si>
  <si>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</si>
  <si>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</si>
  <si>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</si>
  <si>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</si>
  <si>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</si>
  <si>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</si>
  <si>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</si>
  <si>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</si>
  <si>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</si>
  <si>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</si>
  <si>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</si>
  <si>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</si>
  <si>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</si>
  <si>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</si>
  <si>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</si>
  <si>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</si>
  <si>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</si>
  <si>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</si>
  <si>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</si>
  <si>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</si>
  <si>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</si>
  <si>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</si>
  <si>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</si>
  <si>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</si>
  <si>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</si>
  <si>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</si>
  <si>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</si>
  <si>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</si>
  <si>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</si>
  <si>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</si>
  <si>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</si>
  <si>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</si>
  <si>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</si>
  <si>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</si>
  <si>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</si>
  <si>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</si>
  <si>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</si>
  <si>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</si>
  <si>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</si>
  <si>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</si>
  <si>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</si>
  <si>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</si>
  <si>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</si>
  <si>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</si>
  <si>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</si>
  <si>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</si>
  <si>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</si>
  <si>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</si>
  <si>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</si>
  <si>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</si>
  <si>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</si>
  <si>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</si>
  <si>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</si>
  <si>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</si>
  <si>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</si>
  <si>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</si>
  <si>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</si>
  <si>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</si>
  <si>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</si>
  <si>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</si>
  <si>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</si>
  <si>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</si>
  <si>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</si>
  <si>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</si>
  <si>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</si>
  <si>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</si>
  <si>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</si>
  <si>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</si>
  <si>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</si>
  <si>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</si>
  <si>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</si>
  <si>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</si>
  <si>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</si>
  <si>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</si>
  <si>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</si>
  <si>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</si>
  <si>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</si>
  <si>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</si>
  <si>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</si>
  <si>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</si>
  <si>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</si>
  <si>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</si>
  <si>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</si>
  <si>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</si>
  <si>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</si>
  <si>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</si>
  <si>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</si>
  <si>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</si>
  <si>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</si>
  <si>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</si>
  <si>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</si>
  <si>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</si>
  <si>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</si>
  <si>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</si>
  <si>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</si>
  <si>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</si>
  <si>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</si>
  <si>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</si>
  <si>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</si>
  <si>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</si>
  <si>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</si>
  <si>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</si>
  <si>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</si>
  <si>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</si>
  <si>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</si>
  <si>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</si>
  <si>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</si>
  <si>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</si>
  <si>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</si>
  <si>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</si>
  <si>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</si>
  <si>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</si>
  <si>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</si>
  <si>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</si>
  <si>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</si>
  <si>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</si>
  <si>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</si>
  <si>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</si>
  <si>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</si>
  <si>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</si>
  <si>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</si>
  <si>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</si>
  <si>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</si>
  <si>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</si>
  <si>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</si>
  <si>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</si>
  <si>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</si>
  <si>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</si>
  <si>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</si>
  <si>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</si>
  <si>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</si>
  <si>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</si>
  <si>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</si>
  <si>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</si>
  <si>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</si>
  <si>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</si>
  <si>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</si>
  <si>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</si>
  <si>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</si>
  <si>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</si>
  <si>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</si>
  <si>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</si>
  <si>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</si>
  <si>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</si>
  <si>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</si>
  <si>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</si>
  <si>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</si>
  <si>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</si>
  <si>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</si>
  <si>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</si>
  <si>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</si>
  <si>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</si>
  <si>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</si>
  <si>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</si>
  <si>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</si>
  <si>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</si>
  <si>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</si>
  <si>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</si>
  <si>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</si>
  <si>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</si>
  <si>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</si>
  <si>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</si>
  <si>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</si>
  <si>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</si>
  <si>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</si>
  <si>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</si>
  <si>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</si>
  <si>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</si>
  <si>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</si>
  <si>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</si>
  <si>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</si>
  <si>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</si>
  <si>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</si>
  <si>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</si>
  <si>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</si>
  <si>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</si>
  <si>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</si>
  <si>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</si>
  <si>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</si>
  <si>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</si>
  <si>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</si>
  <si>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</si>
  <si>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</si>
  <si>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</si>
  <si>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</si>
  <si>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</si>
  <si>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</si>
  <si>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</si>
  <si>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</si>
  <si>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</si>
  <si>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</si>
  <si>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</si>
  <si>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</si>
  <si>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</si>
  <si>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</si>
  <si>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</si>
  <si>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</si>
  <si>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</si>
  <si>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</si>
  <si>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</si>
  <si>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</si>
  <si>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</si>
  <si>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</si>
  <si>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</si>
  <si>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</si>
  <si>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</si>
  <si>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</si>
  <si>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</si>
  <si>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</si>
  <si>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</si>
  <si>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</si>
  <si>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</si>
  <si>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</si>
  <si>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</si>
  <si>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</si>
  <si>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</si>
  <si>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</si>
  <si>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</si>
  <si>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</si>
  <si>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</si>
  <si>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</si>
  <si>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</si>
  <si>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</si>
  <si>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</si>
  <si>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</si>
  <si>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</si>
  <si>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</si>
  <si>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</si>
  <si>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</si>
  <si>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</si>
  <si>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</si>
  <si>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</si>
  <si>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</si>
  <si>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</si>
  <si>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</si>
  <si>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</si>
  <si>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</si>
  <si>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</si>
  <si>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</si>
  <si>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</si>
  <si>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</si>
  <si>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</si>
  <si>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</si>
  <si>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</si>
  <si>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</si>
  <si>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</si>
  <si>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</si>
  <si>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</si>
  <si>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</si>
  <si>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</si>
  <si>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</si>
  <si>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</si>
  <si>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</si>
  <si>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</si>
  <si>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</si>
  <si>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</si>
  <si>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</si>
  <si>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</si>
  <si>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</si>
  <si>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</si>
  <si>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</si>
  <si>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</si>
  <si>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</si>
  <si>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</si>
  <si>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</si>
  <si>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</si>
  <si>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</si>
  <si>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</si>
  <si>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</si>
  <si>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</si>
  <si>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</si>
  <si>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</si>
  <si>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</si>
  <si>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</si>
  <si>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</si>
  <si>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</si>
  <si>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</si>
  <si>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</si>
  <si>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</si>
  <si>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</si>
  <si>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</si>
  <si>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</si>
  <si>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</si>
  <si>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</si>
  <si>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</si>
  <si>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</si>
  <si>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</si>
  <si>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</si>
  <si>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</si>
  <si>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</si>
  <si>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</si>
  <si>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</si>
  <si>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</si>
  <si>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</si>
  <si>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</si>
  <si>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</si>
  <si>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</si>
  <si>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</si>
  <si>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</si>
  <si>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</si>
  <si>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</si>
  <si>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</si>
  <si>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</si>
  <si>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</si>
  <si>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</si>
  <si>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</si>
  <si>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</si>
  <si>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</si>
  <si>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</si>
  <si>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</si>
  <si>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</si>
  <si>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</si>
  <si>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</si>
  <si>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</si>
  <si>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</si>
  <si>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</si>
  <si>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</si>
  <si>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</si>
  <si>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</si>
  <si>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</si>
  <si>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</si>
  <si>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</si>
  <si>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</si>
  <si>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</si>
  <si>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</si>
  <si>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</si>
  <si>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</si>
  <si>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</si>
  <si>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</si>
  <si>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</si>
  <si>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</si>
  <si>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</si>
  <si>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</si>
  <si>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</si>
  <si>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</si>
  <si>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</si>
  <si>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</si>
  <si>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</si>
  <si>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</si>
  <si>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</si>
  <si>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</si>
  <si>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</si>
  <si>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</si>
  <si>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</si>
  <si>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</si>
  <si>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</si>
  <si>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</si>
  <si>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</si>
  <si>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</si>
  <si>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</si>
  <si>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</si>
  <si>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</si>
  <si>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</si>
  <si>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</si>
  <si>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</si>
  <si>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</si>
  <si>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</si>
  <si>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</si>
  <si>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</si>
  <si>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</si>
  <si>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</si>
  <si>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</si>
  <si>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</si>
  <si>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</si>
  <si>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</si>
  <si>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</si>
  <si>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</si>
  <si>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</si>
  <si>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</si>
  <si>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</si>
  <si>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</si>
  <si>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</si>
  <si>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</si>
  <si>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</si>
  <si>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</si>
  <si>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</si>
  <si>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</si>
  <si>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</si>
  <si>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</si>
  <si>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</si>
  <si>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</si>
  <si>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</si>
  <si>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</si>
  <si>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</si>
  <si>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</si>
  <si>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</si>
  <si>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</si>
  <si>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</si>
  <si>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</si>
  <si>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</si>
  <si>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</si>
  <si>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</si>
  <si>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</si>
  <si>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</si>
  <si>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</si>
  <si>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</si>
  <si>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</si>
  <si>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</si>
  <si>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</si>
  <si>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</si>
  <si>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</si>
  <si>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</si>
  <si>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</si>
  <si>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</si>
  <si>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</si>
  <si>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</si>
  <si>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</si>
  <si>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</si>
  <si>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</si>
  <si>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</si>
  <si>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</si>
  <si>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</si>
  <si>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</si>
  <si>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</si>
  <si>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</si>
  <si>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</si>
  <si>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</si>
  <si>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</si>
  <si>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</si>
  <si>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</si>
  <si>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</si>
  <si>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</si>
  <si>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</si>
  <si>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</si>
  <si>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</si>
  <si>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</si>
  <si>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</si>
  <si>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</si>
  <si>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</si>
  <si>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</si>
  <si>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</si>
  <si>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</si>
  <si>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</si>
  <si>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</si>
  <si>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</si>
  <si>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</si>
  <si>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</si>
  <si>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</si>
  <si>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</si>
  <si>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</si>
  <si>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</si>
  <si>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</si>
  <si>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</si>
  <si>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</si>
  <si>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</si>
  <si>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</si>
  <si>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</si>
  <si>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</si>
  <si>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</si>
  <si>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</si>
  <si>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</si>
  <si>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</si>
  <si>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</si>
  <si>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</si>
  <si>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</si>
  <si>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</si>
  <si>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</si>
  <si>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</si>
  <si>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</si>
  <si>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</si>
  <si>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</si>
  <si>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</si>
  <si>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</si>
  <si>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</si>
  <si>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</si>
  <si>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</si>
  <si>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</si>
  <si>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</si>
  <si>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</si>
  <si>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</si>
  <si>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</si>
  <si>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</si>
  <si>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</si>
  <si>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</si>
  <si>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</si>
  <si>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</si>
  <si>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</si>
  <si>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</si>
  <si>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</si>
  <si>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</si>
  <si>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</si>
  <si>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</si>
  <si>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</si>
  <si>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</si>
  <si>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</si>
  <si>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</si>
  <si>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</si>
  <si>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</si>
  <si>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</si>
  <si>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</si>
  <si>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</si>
  <si>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</si>
  <si>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</si>
  <si>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</si>
  <si>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</si>
  <si>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</si>
  <si>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</si>
  <si>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</si>
  <si>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</si>
  <si>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</si>
  <si>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</si>
  <si>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</si>
  <si>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</si>
  <si>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</si>
  <si>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</si>
  <si>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</si>
  <si>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</si>
  <si>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</si>
  <si>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</si>
  <si>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</si>
  <si>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</si>
  <si>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</si>
  <si>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</si>
  <si>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</si>
  <si>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</si>
  <si>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</si>
  <si>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</si>
  <si>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</si>
  <si>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</si>
  <si>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</si>
  <si>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</si>
  <si>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</si>
  <si>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</si>
  <si>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</si>
  <si>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</si>
  <si>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</si>
  <si>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</si>
  <si>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</si>
  <si>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</si>
  <si>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</si>
  <si>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</si>
  <si>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</si>
  <si>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</si>
  <si>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</si>
  <si>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</si>
  <si>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</si>
  <si>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</si>
  <si>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</si>
  <si>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</si>
  <si>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</si>
  <si>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</si>
  <si>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</si>
  <si>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</si>
  <si>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</si>
  <si>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</si>
  <si>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</si>
  <si>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</si>
  <si>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</si>
  <si>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</si>
  <si>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</si>
  <si>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</si>
  <si>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</si>
  <si>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</si>
  <si>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</si>
  <si>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</si>
  <si>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</si>
  <si>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</si>
  <si>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</si>
  <si>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</si>
  <si>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</si>
  <si>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</si>
  <si>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</si>
  <si>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</si>
  <si>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</si>
  <si>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</si>
  <si>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</si>
  <si>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</si>
  <si>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</si>
  <si>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</si>
  <si>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</si>
  <si>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</si>
  <si>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</si>
  <si>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</si>
  <si>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</si>
  <si>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</si>
  <si>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</si>
  <si>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</si>
  <si>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</si>
  <si>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</si>
  <si>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</si>
  <si>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</si>
  <si>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</si>
  <si>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</si>
  <si>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</si>
  <si>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</si>
  <si>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</si>
  <si>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</si>
  <si>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</si>
  <si>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</si>
  <si>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</si>
  <si>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</si>
  <si>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</si>
  <si>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</si>
  <si>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</si>
  <si>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</si>
  <si>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</si>
  <si>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</si>
  <si>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</si>
  <si>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</si>
  <si>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</si>
  <si>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</si>
  <si>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</si>
  <si>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</si>
  <si>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</si>
  <si>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</si>
  <si>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</si>
  <si>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</si>
  <si>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</si>
  <si>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</si>
  <si>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</si>
  <si>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</si>
  <si>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</si>
  <si>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</si>
  <si>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</si>
  <si>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</si>
  <si>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</si>
  <si>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</si>
  <si>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</si>
  <si>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</si>
  <si>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</si>
  <si>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</si>
  <si>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</si>
  <si>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</si>
  <si>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</si>
  <si>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</si>
  <si>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</si>
  <si>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</si>
  <si>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</si>
  <si>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</si>
  <si>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</si>
  <si>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</si>
  <si>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</si>
  <si>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</si>
  <si>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</si>
  <si>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</si>
  <si>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</si>
  <si>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</si>
  <si>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</si>
  <si>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</si>
  <si>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</si>
  <si>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</si>
  <si>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</si>
  <si>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</si>
  <si>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</si>
  <si>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</si>
  <si>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</si>
  <si>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</si>
  <si>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</si>
  <si>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</si>
  <si>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</si>
  <si>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</si>
  <si>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</si>
  <si>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</si>
  <si>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</si>
  <si>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</si>
  <si>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</si>
  <si>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</si>
  <si>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</si>
  <si>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</si>
  <si>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</si>
  <si>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</si>
  <si>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</si>
  <si>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</si>
  <si>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</si>
  <si>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</si>
  <si>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</si>
  <si>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</si>
  <si>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</si>
  <si>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</si>
  <si>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</si>
  <si>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</si>
  <si>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</si>
  <si>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</si>
  <si>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</si>
  <si>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</si>
  <si>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</si>
  <si>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</si>
  <si>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</si>
  <si>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</si>
  <si>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</si>
  <si>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</si>
  <si>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</si>
  <si>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</si>
  <si>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</si>
  <si>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</si>
  <si>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</si>
  <si>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</si>
  <si>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</si>
  <si>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</si>
  <si>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</si>
  <si>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</si>
  <si>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</si>
  <si>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</si>
  <si>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</si>
  <si>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</si>
  <si>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</si>
  <si>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</si>
  <si>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</si>
  <si>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</si>
  <si>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</si>
  <si>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</si>
  <si>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</si>
  <si>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</si>
  <si>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</si>
  <si>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</si>
  <si>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</si>
  <si>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</si>
  <si>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</si>
  <si>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</si>
  <si>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</si>
  <si>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</si>
  <si>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</si>
  <si>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</si>
  <si>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</si>
  <si>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</si>
  <si>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</si>
  <si>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</si>
  <si>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</si>
  <si>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</si>
  <si>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</si>
  <si>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</si>
  <si>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</si>
  <si>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</si>
  <si>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</si>
  <si>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</si>
  <si>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</si>
  <si>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</si>
  <si>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</si>
  <si>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</si>
  <si>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</si>
  <si>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</si>
  <si>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</si>
  <si>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</si>
  <si>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</si>
  <si>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</si>
  <si>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</si>
  <si>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</si>
  <si>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</si>
  <si>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</si>
  <si>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</si>
  <si>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</si>
  <si>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</si>
  <si>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</si>
  <si>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</si>
  <si>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</si>
  <si>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</si>
  <si>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</si>
  <si>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</si>
  <si>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</si>
  <si>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</si>
  <si>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</si>
  <si>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</si>
  <si>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</si>
  <si>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</si>
  <si>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</si>
  <si>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</si>
  <si>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</si>
  <si>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</si>
  <si>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</si>
  <si>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</si>
  <si>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</si>
  <si>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</si>
  <si>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</si>
  <si>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</si>
  <si>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</si>
  <si>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</si>
  <si>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</si>
  <si>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</si>
  <si>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</si>
  <si>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</si>
  <si>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</si>
  <si>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</si>
  <si>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</si>
  <si>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</si>
  <si>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</si>
  <si>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</si>
  <si>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</si>
  <si>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</si>
  <si>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</si>
  <si>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</si>
  <si>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</si>
  <si>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</si>
  <si>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</si>
  <si>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</si>
  <si>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</si>
  <si>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</si>
  <si>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</si>
  <si>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</si>
  <si>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</si>
  <si>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</si>
  <si>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</si>
  <si>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</si>
  <si>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</si>
  <si>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</si>
  <si>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</si>
  <si>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</si>
  <si>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</si>
  <si>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</si>
  <si>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</si>
  <si>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</si>
  <si>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</si>
  <si>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</si>
  <si>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</si>
  <si>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</si>
  <si>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</si>
  <si>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</si>
  <si>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</si>
  <si>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</si>
  <si>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</si>
  <si>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</si>
  <si>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</si>
  <si>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</si>
  <si>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</si>
  <si>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</si>
  <si>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</si>
  <si>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</si>
  <si>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</si>
  <si>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</si>
  <si>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</si>
  <si>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</si>
  <si>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</si>
  <si>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</si>
  <si>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</si>
  <si>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</si>
  <si>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</si>
  <si>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</si>
  <si>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</si>
  <si>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</si>
  <si>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</si>
  <si>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</si>
  <si>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</si>
  <si>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</si>
  <si>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</si>
  <si>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</si>
  <si>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</si>
  <si>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</si>
  <si>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</si>
  <si>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</si>
  <si>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</si>
  <si>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</si>
  <si>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</si>
  <si>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</si>
  <si>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</si>
  <si>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</si>
  <si>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</si>
  <si>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</si>
  <si>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</si>
  <si>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</si>
  <si>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</si>
  <si>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</si>
  <si>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</si>
  <si>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</si>
  <si>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</si>
  <si>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</si>
  <si>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</si>
  <si>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</si>
  <si>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</si>
  <si>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</si>
  <si>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</si>
  <si>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</si>
  <si>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</si>
  <si>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</si>
  <si>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</si>
  <si>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</si>
  <si>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</si>
  <si>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</si>
  <si>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</si>
  <si>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</si>
  <si>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</si>
  <si>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</si>
  <si>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</si>
  <si>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</si>
  <si>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</si>
  <si>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</si>
  <si>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</si>
  <si>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</si>
  <si>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</si>
  <si>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</si>
  <si>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</si>
  <si>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</si>
  <si>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</si>
  <si>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</si>
  <si>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</si>
  <si>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</si>
  <si>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</si>
  <si>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</si>
  <si>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</si>
  <si>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</si>
  <si>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</si>
  <si>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</si>
  <si>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</si>
  <si>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</si>
  <si>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</si>
  <si>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</si>
  <si>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</si>
  <si>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</si>
  <si>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</si>
  <si>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</si>
  <si>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</si>
  <si>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</si>
  <si>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</si>
  <si>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</si>
  <si>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</si>
  <si>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</si>
  <si>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</si>
  <si>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</si>
  <si>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</si>
  <si>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</si>
  <si>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</si>
  <si>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</si>
  <si>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</si>
  <si>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</si>
  <si>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</si>
  <si>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</si>
  <si>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</si>
  <si>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</si>
  <si>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</si>
  <si>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</si>
  <si>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</si>
  <si>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</si>
  <si>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</si>
  <si>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</si>
  <si>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</si>
  <si>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</si>
  <si>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</si>
  <si>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</si>
  <si>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</si>
  <si>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</si>
  <si>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</si>
  <si>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</si>
  <si>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</si>
  <si>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</si>
  <si>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</si>
  <si>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</si>
  <si>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</si>
  <si>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</si>
  <si>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</si>
  <si>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</si>
  <si>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</si>
  <si>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</si>
  <si>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</si>
  <si>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</si>
  <si>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</si>
  <si>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</si>
  <si>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</si>
  <si>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</si>
  <si>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</si>
  <si>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</si>
  <si>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</si>
  <si>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</si>
  <si>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</si>
  <si>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</si>
  <si>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</si>
  <si>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</si>
  <si>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</si>
  <si>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</si>
  <si>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</si>
  <si>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</si>
  <si>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</si>
  <si>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</si>
  <si>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</si>
  <si>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</si>
  <si>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</si>
  <si>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</si>
  <si>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</si>
  <si>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</si>
  <si>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</si>
  <si>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</si>
  <si>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</si>
  <si>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</si>
  <si>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</si>
  <si>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</si>
  <si>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</si>
  <si>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</si>
  <si>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</si>
  <si>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</si>
  <si>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</si>
  <si>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</si>
  <si>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</si>
  <si>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</si>
  <si>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</si>
  <si>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</si>
  <si>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</si>
  <si>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</si>
  <si>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</si>
  <si>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</si>
  <si>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</si>
  <si>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</si>
  <si>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</si>
  <si>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</si>
  <si>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</si>
  <si>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</si>
  <si>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</si>
  <si>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</si>
  <si>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</si>
  <si>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</si>
  <si>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</si>
  <si>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</si>
  <si>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</si>
  <si>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</si>
  <si>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</si>
  <si>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</si>
  <si>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</si>
  <si>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</si>
  <si>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</si>
  <si>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</si>
  <si>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</si>
  <si>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</si>
  <si>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</si>
  <si>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</si>
  <si>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</si>
  <si>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</si>
  <si>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</si>
  <si>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</si>
  <si>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</si>
  <si>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</si>
  <si>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</si>
  <si>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</si>
  <si>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</si>
  <si>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</si>
  <si>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</si>
  <si>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</si>
  <si>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</si>
  <si>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</si>
  <si>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</si>
  <si>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</si>
  <si>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</si>
  <si>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</si>
  <si>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</si>
  <si>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</si>
  <si>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</si>
  <si>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</si>
  <si>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</si>
  <si>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</si>
  <si>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</si>
  <si>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</si>
  <si>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</si>
  <si>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</si>
  <si>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</si>
  <si>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</si>
  <si>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</si>
  <si>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</si>
  <si>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</si>
  <si>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</si>
  <si>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</si>
  <si>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</si>
  <si>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</si>
  <si>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</si>
  <si>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</si>
  <si>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</si>
  <si>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</si>
  <si>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</si>
  <si>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</si>
  <si>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</si>
  <si>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</si>
  <si>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</si>
  <si>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</si>
  <si>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</si>
  <si>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</si>
  <si>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</si>
  <si>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</si>
  <si>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</si>
  <si>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</si>
  <si>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</si>
  <si>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</si>
  <si>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</si>
  <si>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</si>
  <si>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</si>
  <si>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</si>
  <si>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</si>
  <si>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</si>
  <si>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</si>
  <si>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</si>
  <si>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</si>
  <si>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</si>
  <si>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</si>
  <si>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</si>
  <si>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</si>
  <si>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</si>
  <si>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</si>
  <si>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</si>
  <si>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</si>
  <si>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</si>
  <si>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</si>
  <si>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</si>
  <si>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</si>
  <si>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</si>
  <si>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</si>
  <si>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</si>
  <si>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</si>
  <si>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</si>
  <si>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</si>
  <si>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</si>
  <si>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</si>
  <si>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</si>
  <si>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</si>
  <si>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</si>
  <si>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</si>
  <si>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</si>
  <si>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</si>
  <si>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</si>
  <si>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</si>
  <si>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</si>
  <si>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</si>
  <si>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</si>
  <si>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</si>
  <si>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</si>
  <si>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</si>
  <si>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</si>
  <si>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</si>
  <si>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</si>
  <si>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</si>
  <si>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</si>
  <si>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</si>
  <si>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</si>
  <si>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</si>
  <si>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</si>
  <si>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</si>
  <si>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</si>
  <si>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</si>
  <si>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</si>
  <si>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</si>
  <si>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</si>
  <si>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</si>
  <si>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</si>
  <si>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</si>
  <si>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</si>
  <si>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</si>
  <si>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</si>
  <si>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</si>
  <si>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</si>
  <si>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</si>
  <si>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</si>
  <si>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</si>
  <si>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</si>
  <si>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</si>
  <si>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</si>
  <si>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</si>
  <si>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</si>
  <si>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</si>
  <si>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</si>
  <si>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</si>
  <si>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</si>
  <si>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</si>
  <si>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</si>
  <si>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</si>
  <si>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</si>
  <si>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</si>
  <si>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</si>
  <si>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</si>
  <si>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</si>
  <si>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</si>
  <si>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</si>
  <si>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</si>
  <si>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</si>
  <si>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</si>
  <si>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</si>
  <si>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</si>
  <si>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</si>
  <si>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</si>
  <si>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</si>
  <si>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</si>
  <si>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</si>
  <si>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</si>
  <si>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</si>
  <si>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</si>
  <si>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</si>
  <si>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</si>
  <si>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</si>
  <si>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</si>
  <si>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</si>
  <si>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</si>
  <si>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</si>
  <si>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</si>
  <si>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</si>
  <si>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</si>
  <si>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</si>
  <si>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</si>
  <si>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</si>
  <si>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</si>
  <si>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</si>
  <si>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</si>
  <si>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</si>
  <si>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</si>
  <si>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</si>
  <si>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</si>
  <si>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</si>
  <si>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</si>
  <si>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</si>
  <si>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</si>
  <si>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</si>
  <si>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</si>
  <si>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</si>
  <si>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</si>
  <si>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</si>
  <si>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</si>
  <si>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</si>
  <si>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</si>
  <si>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</si>
  <si>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</si>
  <si>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</si>
  <si>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</si>
  <si>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</si>
  <si>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</si>
  <si>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</si>
  <si>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</si>
  <si>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</si>
  <si>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</si>
  <si>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</si>
  <si>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</si>
  <si>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</si>
  <si>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</si>
  <si>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</si>
  <si>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</si>
  <si>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</si>
  <si>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</si>
  <si>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</si>
  <si>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</si>
  <si>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</si>
  <si>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</si>
  <si>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</si>
  <si>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</si>
  <si>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</si>
  <si>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</si>
  <si>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</si>
  <si>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</si>
  <si>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</si>
  <si>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</si>
  <si>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</si>
  <si>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</si>
  <si>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</si>
  <si>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</si>
  <si>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</si>
  <si>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</si>
  <si>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</si>
  <si>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</si>
  <si>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</si>
  <si>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</si>
  <si>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</si>
  <si>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</si>
  <si>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</si>
  <si>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</si>
  <si>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</si>
  <si>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</si>
  <si>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</si>
  <si>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</si>
  <si>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</si>
  <si>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</si>
  <si>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</si>
  <si>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</si>
  <si>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</si>
  <si>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</si>
  <si>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</si>
  <si>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</si>
  <si>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</si>
  <si>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</si>
  <si>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</si>
  <si>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</si>
  <si>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</si>
  <si>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</si>
  <si>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</si>
  <si>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</si>
  <si>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</si>
  <si>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</si>
  <si>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</si>
  <si>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</si>
  <si>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</si>
  <si>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</si>
  <si>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</si>
  <si>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</si>
  <si>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</si>
  <si>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</si>
  <si>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</si>
  <si>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</si>
  <si>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</si>
  <si>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</si>
  <si>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</si>
  <si>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</si>
  <si>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</si>
  <si>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</si>
  <si>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</si>
  <si>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</si>
  <si>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</si>
  <si>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</si>
  <si>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</si>
  <si>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</si>
  <si>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</si>
  <si>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</si>
  <si>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</si>
  <si>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</si>
  <si>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</si>
  <si>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</si>
  <si>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</si>
  <si>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</si>
  <si>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</si>
  <si>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</si>
  <si>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</si>
  <si>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</si>
  <si>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</si>
  <si>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</si>
  <si>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</si>
  <si>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</si>
  <si>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</si>
  <si>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</si>
  <si>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</si>
  <si>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</si>
  <si>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</si>
  <si>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</si>
  <si>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</si>
  <si>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</si>
  <si>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</si>
  <si>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</si>
  <si>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</si>
  <si>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</si>
  <si>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</si>
  <si>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</si>
  <si>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</si>
  <si>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</si>
  <si>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</si>
  <si>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</si>
  <si>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</si>
  <si>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</si>
  <si>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</si>
  <si>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</si>
  <si>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</si>
  <si>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</si>
  <si>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</si>
  <si>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</si>
  <si>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</si>
  <si>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</si>
  <si>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</si>
  <si>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</si>
  <si>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</si>
  <si>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</si>
  <si>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</si>
  <si>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</si>
  <si>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</si>
  <si>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</si>
  <si>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</si>
  <si>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</si>
  <si>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</si>
  <si>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</si>
  <si>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</si>
  <si>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</si>
  <si>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</si>
  <si>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</si>
  <si>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</si>
  <si>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</si>
  <si>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</si>
  <si>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</si>
  <si>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</si>
  <si>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</si>
  <si>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</si>
  <si>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</si>
  <si>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</si>
  <si>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</si>
  <si>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</si>
  <si>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</si>
  <si>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</si>
  <si>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</si>
  <si>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</si>
  <si>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</si>
  <si>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</si>
  <si>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</si>
  <si>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</si>
  <si>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</si>
  <si>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</si>
  <si>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</si>
  <si>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</si>
  <si>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</si>
  <si>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</si>
  <si>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</si>
  <si>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</si>
  <si>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</si>
  <si>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</si>
  <si>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</si>
  <si>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</si>
  <si>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</si>
  <si>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</si>
  <si>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</si>
  <si>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</si>
  <si>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</si>
  <si>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</si>
  <si>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</si>
  <si>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</si>
  <si>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</si>
  <si>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</si>
  <si>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</si>
  <si>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</si>
  <si>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</si>
  <si>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</si>
  <si>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</si>
  <si>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</si>
  <si>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</si>
  <si>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</si>
  <si>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</si>
  <si>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</si>
  <si>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</si>
  <si>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</si>
  <si>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</si>
  <si>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</si>
  <si>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</si>
  <si>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</si>
  <si>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</si>
  <si>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</si>
  <si>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</si>
  <si>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</si>
  <si>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</si>
  <si>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</si>
  <si>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</si>
  <si>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</si>
  <si>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</si>
  <si>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</si>
  <si>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</si>
  <si>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</si>
  <si>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</si>
  <si>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</si>
  <si>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</si>
  <si>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</si>
  <si>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</si>
  <si>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</si>
  <si>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</si>
  <si>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</si>
  <si>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</si>
  <si>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</si>
  <si>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</si>
  <si>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</si>
  <si>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</si>
  <si>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</si>
  <si>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</si>
  <si>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</si>
  <si>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</si>
  <si>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</si>
  <si>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</si>
  <si>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</si>
  <si>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</si>
  <si>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</si>
  <si>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</si>
  <si>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</si>
  <si>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</si>
  <si>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</si>
  <si>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</si>
  <si>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</si>
  <si>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</si>
  <si>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</si>
  <si>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</si>
  <si>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</si>
  <si>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</si>
  <si>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</si>
  <si>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</si>
  <si>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</si>
  <si>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</si>
  <si>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</si>
  <si>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</si>
  <si>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</si>
  <si>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</si>
  <si>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</si>
  <si>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</si>
  <si>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</si>
  <si>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</si>
  <si>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</si>
  <si>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</si>
  <si>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</si>
  <si>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</si>
  <si>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</si>
  <si>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</si>
  <si>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</si>
  <si>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</si>
  <si>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</si>
  <si>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</si>
  <si>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</si>
  <si>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</si>
  <si>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</si>
  <si>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</si>
  <si>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</si>
  <si>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</si>
  <si>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</si>
  <si>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</si>
  <si>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</si>
  <si>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</si>
  <si>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</si>
  <si>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</si>
  <si>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</si>
  <si>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</si>
  <si>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</si>
  <si>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</si>
  <si>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</si>
  <si>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</si>
  <si>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</si>
  <si>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</si>
  <si>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</si>
  <si>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</si>
  <si>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</si>
  <si>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</si>
  <si>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</si>
  <si>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</si>
  <si>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</si>
  <si>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</si>
  <si>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</si>
  <si>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</si>
  <si>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</si>
  <si>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</si>
  <si>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</si>
  <si>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</si>
  <si>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</si>
  <si>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</si>
  <si>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</si>
  <si>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</si>
  <si>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</si>
  <si>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</si>
  <si>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</si>
  <si>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</si>
  <si>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</si>
  <si>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</si>
  <si>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</si>
  <si>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</si>
  <si>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</si>
  <si>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</si>
  <si>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</si>
  <si>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</si>
  <si>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</si>
  <si>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</si>
  <si>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</si>
  <si>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</si>
  <si>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</si>
  <si>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</si>
  <si>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</si>
  <si>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</si>
  <si>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</si>
  <si>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</si>
  <si>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</si>
  <si>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</si>
  <si>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</si>
  <si>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</si>
  <si>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</si>
  <si>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</si>
  <si>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</si>
  <si>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</si>
  <si>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</si>
  <si>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</si>
  <si>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</si>
  <si>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</si>
  <si>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</si>
  <si>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</si>
  <si>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</si>
  <si>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</si>
  <si>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</si>
  <si>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</si>
  <si>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</si>
  <si>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</si>
  <si>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</si>
  <si>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</si>
  <si>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</si>
  <si>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</si>
  <si>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</si>
  <si>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</si>
  <si>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</si>
  <si>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</si>
  <si>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</si>
  <si>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</si>
  <si>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</si>
  <si>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</si>
  <si>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</si>
  <si>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</si>
  <si>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</si>
  <si>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</si>
  <si>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</si>
  <si>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</si>
  <si>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</si>
  <si>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</si>
  <si>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</si>
  <si>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</si>
  <si>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</si>
  <si>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</si>
  <si>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</si>
  <si>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</si>
  <si>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</si>
  <si>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</si>
  <si>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</si>
  <si>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</si>
  <si>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</si>
  <si>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</si>
  <si>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</si>
  <si>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</si>
  <si>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</si>
  <si>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</si>
  <si>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</si>
  <si>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</si>
  <si>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</si>
  <si>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</si>
  <si>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</si>
  <si>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</si>
  <si>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</si>
  <si>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</si>
  <si>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</si>
  <si>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</si>
  <si>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</si>
  <si>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</si>
  <si>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</si>
  <si>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</si>
  <si>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</si>
  <si>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</si>
  <si>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</si>
  <si>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</si>
  <si>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</si>
  <si>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</si>
  <si>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</si>
  <si>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</si>
  <si>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</si>
  <si>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</si>
  <si>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</si>
  <si>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</si>
  <si>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</si>
  <si>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</si>
  <si>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</si>
  <si>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</si>
  <si>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</si>
  <si>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</si>
  <si>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</si>
  <si>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</si>
  <si>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</si>
  <si>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</si>
  <si>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</si>
  <si>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</si>
  <si>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</si>
  <si>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</si>
  <si>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</si>
  <si>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</si>
  <si>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</si>
  <si>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</si>
  <si>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</si>
  <si>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</si>
  <si>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</si>
  <si>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</si>
  <si>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</si>
  <si>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</si>
  <si>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</si>
  <si>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</si>
  <si>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</si>
  <si>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</si>
  <si>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</si>
  <si>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</si>
  <si>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</si>
  <si>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</si>
  <si>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</si>
  <si>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</si>
  <si>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</si>
  <si>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</si>
  <si>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</si>
  <si>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</si>
  <si>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</si>
  <si>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</si>
  <si>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</si>
  <si>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</si>
  <si>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</si>
  <si>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</si>
  <si>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</si>
  <si>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</si>
  <si>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</si>
  <si>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</si>
  <si>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</si>
  <si>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</si>
  <si>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</si>
  <si>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</si>
  <si>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</si>
  <si>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</si>
  <si>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</si>
  <si>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</si>
  <si>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</si>
  <si>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</si>
  <si>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</si>
  <si>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</si>
  <si>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</si>
  <si>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</si>
  <si>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</si>
  <si>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</si>
  <si>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</si>
  <si>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</si>
  <si>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</si>
  <si>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</si>
  <si>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</si>
  <si>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</si>
  <si>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</si>
  <si>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</si>
  <si>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</si>
  <si>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</si>
  <si>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</si>
  <si>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</si>
  <si>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</si>
  <si>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</si>
  <si>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</si>
  <si>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</si>
  <si>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</si>
  <si>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</si>
  <si>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</si>
  <si>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</si>
  <si>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</si>
  <si>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</si>
  <si>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</si>
  <si>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</si>
  <si>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</si>
  <si>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</si>
  <si>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</si>
  <si>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</si>
  <si>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</si>
  <si>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</si>
  <si>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</si>
  <si>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</si>
  <si>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</si>
  <si>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</si>
  <si>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</si>
  <si>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</si>
  <si>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</si>
  <si>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</si>
  <si>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</si>
  <si>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</si>
  <si>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</si>
  <si>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</si>
  <si>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</si>
  <si>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</si>
  <si>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</si>
  <si>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</si>
  <si>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</si>
  <si>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</si>
  <si>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</si>
  <si>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</si>
  <si>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</si>
  <si>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</si>
  <si>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</si>
  <si>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</si>
  <si>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</si>
  <si>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</si>
  <si>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</si>
  <si>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</si>
  <si>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</si>
  <si>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</si>
  <si>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</si>
  <si>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</si>
  <si>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</si>
  <si>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</si>
  <si>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</si>
  <si>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</si>
  <si>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</si>
  <si>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</si>
  <si>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</si>
  <si>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</si>
  <si>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</si>
  <si>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</si>
  <si>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</si>
  <si>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</si>
  <si>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</si>
  <si>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</si>
  <si>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</si>
  <si>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</si>
  <si>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</si>
  <si>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</si>
  <si>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</si>
  <si>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</si>
  <si>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</si>
  <si>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</si>
  <si>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</si>
  <si>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</si>
  <si>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</si>
  <si>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</si>
  <si>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</si>
  <si>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</si>
  <si>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</si>
  <si>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</si>
  <si>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</si>
  <si>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</si>
  <si>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</si>
  <si>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</si>
  <si>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</si>
  <si>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</si>
  <si>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</si>
  <si>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</si>
  <si>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</si>
  <si>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</si>
  <si>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</si>
  <si>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</si>
  <si>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</si>
  <si>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</si>
  <si>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</si>
  <si>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</si>
  <si>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</si>
  <si>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</si>
  <si>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</si>
  <si>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</si>
  <si>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</si>
  <si>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</si>
  <si>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</si>
  <si>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</si>
  <si>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</si>
  <si>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</si>
  <si>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</si>
  <si>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</si>
  <si>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</si>
  <si>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</si>
  <si>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</si>
  <si>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</si>
  <si>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</si>
  <si>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</si>
  <si>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</si>
  <si>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</si>
  <si>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</si>
  <si>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</si>
  <si>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</si>
  <si>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</si>
  <si>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</si>
  <si>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</si>
  <si>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</si>
  <si>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</si>
  <si>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</si>
  <si>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</si>
  <si>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</si>
  <si>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</si>
  <si>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</si>
  <si>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</si>
  <si>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</si>
  <si>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</si>
  <si>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</si>
  <si>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</si>
  <si>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</si>
  <si>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</si>
  <si>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</si>
  <si>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</si>
  <si>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</si>
  <si>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</si>
  <si>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</si>
  <si>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</si>
  <si>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</si>
  <si>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</si>
  <si>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</si>
  <si>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</si>
  <si>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</si>
  <si>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</si>
  <si>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</si>
  <si>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</si>
  <si>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</si>
  <si>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</si>
  <si>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</si>
  <si>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</si>
  <si>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</si>
  <si>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</si>
  <si>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</si>
  <si>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</si>
  <si>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</si>
  <si>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</si>
  <si>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</si>
  <si>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</si>
  <si>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</si>
  <si>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</si>
  <si>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</si>
  <si>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</si>
  <si>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</si>
  <si>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</si>
  <si>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</si>
  <si>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</si>
  <si>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</si>
  <si>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</si>
  <si>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</si>
  <si>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</si>
  <si>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</si>
  <si>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</si>
  <si>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</si>
  <si>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</si>
  <si>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</si>
  <si>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</si>
  <si>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</si>
  <si>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</si>
  <si>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</si>
  <si>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</si>
  <si>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</si>
  <si>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</si>
  <si>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</si>
  <si>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</si>
  <si>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</si>
  <si>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</si>
  <si>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</si>
  <si>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</si>
  <si>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</si>
  <si>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</si>
  <si>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</si>
  <si>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</si>
  <si>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</si>
  <si>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</si>
  <si>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</si>
  <si>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</si>
  <si>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</si>
  <si>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</si>
  <si>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</si>
  <si>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</si>
  <si>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</si>
  <si>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</si>
  <si>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</si>
  <si>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</si>
  <si>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</si>
  <si>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</si>
  <si>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</si>
  <si>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</si>
  <si>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</si>
  <si>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</si>
  <si>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</si>
  <si>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</si>
  <si>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</si>
  <si>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</si>
  <si>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</si>
  <si>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</si>
  <si>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</si>
  <si>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</si>
  <si>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</si>
  <si>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</si>
  <si>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</si>
  <si>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</si>
  <si>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</si>
  <si>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</si>
  <si>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</si>
  <si>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</si>
  <si>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</si>
  <si>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</si>
  <si>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</si>
  <si>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</si>
  <si>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</si>
  <si>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</si>
  <si>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</si>
  <si>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</si>
  <si>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</si>
  <si>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</si>
  <si>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</si>
  <si>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</si>
  <si>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</si>
  <si>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</si>
  <si>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</si>
  <si>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</si>
  <si>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</si>
  <si>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</si>
  <si>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</si>
  <si>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</si>
  <si>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</si>
  <si>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</si>
  <si>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</si>
  <si>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</si>
  <si>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</si>
  <si>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</si>
  <si>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</si>
  <si>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</si>
  <si>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</si>
  <si>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</si>
  <si>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</si>
  <si>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</si>
  <si>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</si>
  <si>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</si>
  <si>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</si>
  <si>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</si>
  <si>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</si>
  <si>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</si>
  <si>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</si>
  <si>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</si>
  <si>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</si>
  <si>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</si>
  <si>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</si>
  <si>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</si>
  <si>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</si>
  <si>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</si>
  <si>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</si>
  <si>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</si>
  <si>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</si>
  <si>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</si>
  <si>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</si>
  <si>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</si>
  <si>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</si>
  <si>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</si>
  <si>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</si>
  <si>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</si>
  <si>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</si>
  <si>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</si>
  <si>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</si>
  <si>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</si>
  <si>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</si>
  <si>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</si>
  <si>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</si>
  <si>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</si>
  <si>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</si>
  <si>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</si>
  <si>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</si>
  <si>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</si>
  <si>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</si>
  <si>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</si>
  <si>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</si>
  <si>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</si>
  <si>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</si>
  <si>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</si>
  <si>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</si>
  <si>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</si>
  <si>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</si>
  <si>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</si>
  <si>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</si>
  <si>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</si>
  <si>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</si>
  <si>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</si>
  <si>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</si>
  <si>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</si>
  <si>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</si>
  <si>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</si>
  <si>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</si>
  <si>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</si>
  <si>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</si>
  <si>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</si>
  <si>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</si>
  <si>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</si>
  <si>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</si>
  <si>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</si>
  <si>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</si>
  <si>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</si>
  <si>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</si>
  <si>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</si>
  <si>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</si>
  <si>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</si>
  <si>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</si>
  <si>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</si>
  <si>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</si>
  <si>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</si>
  <si>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</si>
  <si>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</si>
  <si>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</si>
  <si>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</si>
  <si>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</si>
  <si>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</si>
  <si>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</si>
  <si>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</si>
  <si>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</si>
  <si>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</si>
  <si>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</si>
  <si>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</si>
  <si>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</si>
  <si>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</si>
  <si>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</si>
  <si>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</si>
  <si>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</si>
  <si>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</si>
  <si>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</si>
  <si>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</si>
  <si>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</si>
  <si>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</si>
  <si>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</si>
  <si>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</si>
  <si>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</si>
  <si>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</si>
  <si>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</si>
  <si>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</si>
  <si>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</si>
  <si>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</si>
  <si>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</si>
  <si>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</si>
  <si>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</si>
  <si>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</si>
  <si>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</si>
  <si>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</si>
  <si>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</si>
  <si>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</si>
  <si>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</si>
  <si>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</si>
  <si>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</si>
  <si>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</si>
  <si>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</si>
  <si>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</si>
  <si>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</si>
  <si>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</si>
  <si>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</si>
  <si>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</si>
  <si>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</si>
  <si>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</si>
  <si>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</si>
  <si>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</si>
  <si>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</si>
  <si>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</si>
  <si>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</si>
  <si>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</si>
  <si>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</si>
  <si>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</si>
  <si>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</si>
  <si>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</si>
  <si>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</si>
  <si>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</si>
  <si>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</si>
  <si>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</si>
  <si>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</si>
  <si>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</si>
  <si>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</si>
  <si>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</si>
  <si>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</si>
  <si>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</si>
  <si>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</si>
  <si>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</si>
  <si>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</si>
  <si>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</si>
  <si>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</si>
  <si>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</si>
  <si>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</si>
  <si>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</si>
  <si>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</si>
  <si>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</si>
  <si>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</si>
  <si>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</si>
  <si>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</si>
  <si>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</si>
  <si>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</si>
  <si>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</si>
  <si>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</si>
  <si>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</si>
  <si>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</si>
  <si>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</si>
  <si>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</si>
  <si>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</si>
  <si>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</si>
  <si>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</si>
  <si>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</si>
  <si>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</si>
  <si>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</si>
  <si>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</si>
  <si>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</si>
  <si>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</si>
  <si>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</si>
  <si>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</si>
  <si>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</si>
  <si>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</si>
  <si>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</si>
  <si>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</si>
  <si>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</si>
  <si>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</si>
  <si>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</si>
  <si>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</si>
  <si>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</si>
  <si>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</si>
  <si>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</si>
  <si>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</si>
  <si>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</si>
  <si>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</si>
  <si>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</si>
  <si>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</si>
  <si>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</si>
  <si>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</si>
  <si>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</si>
  <si>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</si>
  <si>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</si>
  <si>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</si>
  <si>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</si>
  <si>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</si>
  <si>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</si>
  <si>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</si>
  <si>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</si>
  <si>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</si>
  <si>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</si>
  <si>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</si>
  <si>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</si>
  <si>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</si>
  <si>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</si>
  <si>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</si>
  <si>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</si>
  <si>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</si>
  <si>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</si>
  <si>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</si>
  <si>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</si>
  <si>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</si>
  <si>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</si>
  <si>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</si>
  <si>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</si>
  <si>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</si>
  <si>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</si>
  <si>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</si>
  <si>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</si>
  <si>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</si>
  <si>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</si>
  <si>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</si>
  <si>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</si>
  <si>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</si>
  <si>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</si>
  <si>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</si>
  <si>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</si>
  <si>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</si>
  <si>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</si>
  <si>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</si>
  <si>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</si>
  <si>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</si>
  <si>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</si>
  <si>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</si>
  <si>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</si>
  <si>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</si>
  <si>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</si>
  <si>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</si>
  <si>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</si>
  <si>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</si>
  <si>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</si>
  <si>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</si>
  <si>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</si>
  <si>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</si>
  <si>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</si>
  <si>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</si>
  <si>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</si>
  <si>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</si>
  <si>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</si>
  <si>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</si>
  <si>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</si>
  <si>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</si>
  <si>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</si>
  <si>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</si>
  <si>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</si>
  <si>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</si>
  <si>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</si>
  <si>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</si>
  <si>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</si>
  <si>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</si>
  <si>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</si>
  <si>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</si>
  <si>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</si>
  <si>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</si>
  <si>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</si>
  <si>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</si>
  <si>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</si>
  <si>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</si>
  <si>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</si>
  <si>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</si>
  <si>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</si>
  <si>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</si>
  <si>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</si>
  <si>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</si>
  <si>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</si>
  <si>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</si>
  <si>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</si>
  <si>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</si>
  <si>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</si>
  <si>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</si>
  <si>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</si>
  <si>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</si>
  <si>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</si>
  <si>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</si>
  <si>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</si>
  <si>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</si>
  <si>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</si>
  <si>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</si>
  <si>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</si>
  <si>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</si>
  <si>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</si>
  <si>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</si>
  <si>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</si>
  <si>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</si>
  <si>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</si>
  <si>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</si>
  <si>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</si>
  <si>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</si>
  <si>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</si>
  <si>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</si>
  <si>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</si>
  <si>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</si>
  <si>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</si>
  <si>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</si>
  <si>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</si>
  <si>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</si>
  <si>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</si>
  <si>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</si>
  <si>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</si>
  <si>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</si>
  <si>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</si>
  <si>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</si>
  <si>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</si>
  <si>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</si>
  <si>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</si>
  <si>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</si>
  <si>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</si>
  <si>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</si>
  <si>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</si>
  <si>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</si>
  <si>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</si>
  <si>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</si>
  <si>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</si>
  <si>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</si>
  <si>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</si>
  <si>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</si>
  <si>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</si>
  <si>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</si>
  <si>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</si>
  <si>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</si>
  <si>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</si>
  <si>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</si>
  <si>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</si>
  <si>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</si>
  <si>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</si>
  <si>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</si>
  <si>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</si>
  <si>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</si>
  <si>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</si>
  <si>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</si>
  <si>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</si>
  <si>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</si>
  <si>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</si>
  <si>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</si>
  <si>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</si>
  <si>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</si>
  <si>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</si>
  <si>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</si>
  <si>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</si>
  <si>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</si>
  <si>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</si>
  <si>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</si>
  <si>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</si>
  <si>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</si>
  <si>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</si>
  <si>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</si>
  <si>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</si>
  <si>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</si>
  <si>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</si>
  <si>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</si>
  <si>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</si>
  <si>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</si>
  <si>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</si>
  <si>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</si>
  <si>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</si>
  <si>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</si>
  <si>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</si>
  <si>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</si>
  <si>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</si>
  <si>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</si>
  <si>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</si>
  <si>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</si>
  <si>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</si>
  <si>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</si>
  <si>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</si>
  <si>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</si>
  <si>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</si>
  <si>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</si>
  <si>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</si>
  <si>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</si>
  <si>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</si>
  <si>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</si>
  <si>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</si>
  <si>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</si>
  <si>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</si>
  <si>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</si>
  <si>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</si>
  <si>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</si>
  <si>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</si>
  <si>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</si>
  <si>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</si>
  <si>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</si>
  <si>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</si>
  <si>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</si>
  <si>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</si>
  <si>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</si>
  <si>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</si>
  <si>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</si>
  <si>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</si>
  <si>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</si>
  <si>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</si>
  <si>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</si>
  <si>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</si>
  <si>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</si>
  <si>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</si>
  <si>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</si>
  <si>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</si>
  <si>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</si>
  <si>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</si>
  <si>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</si>
  <si>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</si>
  <si>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</si>
  <si>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</si>
  <si>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</si>
  <si>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</si>
  <si>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</si>
  <si>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</si>
  <si>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</si>
  <si>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</si>
  <si>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</si>
  <si>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</si>
  <si>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</si>
  <si>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</si>
  <si>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</si>
  <si>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</si>
  <si>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</si>
  <si>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</si>
  <si>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</si>
  <si>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</si>
  <si>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</si>
  <si>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</si>
  <si>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</si>
  <si>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</si>
  <si>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</si>
  <si>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</si>
  <si>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</si>
  <si>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</si>
  <si>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</si>
  <si>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</si>
  <si>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</si>
  <si>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</si>
  <si>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</si>
  <si>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</si>
  <si>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</si>
  <si>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</si>
  <si>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</si>
  <si>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</si>
  <si>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</si>
  <si>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</si>
  <si>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</si>
  <si>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</si>
  <si>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</si>
  <si>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</si>
  <si>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</si>
  <si>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</si>
  <si>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</si>
  <si>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</si>
  <si>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</si>
  <si>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</si>
  <si>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</si>
  <si>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</si>
  <si>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</si>
  <si>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</si>
  <si>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</si>
  <si>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</si>
  <si>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</si>
  <si>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</si>
  <si>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</si>
  <si>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</si>
  <si>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</si>
  <si>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</si>
  <si>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</si>
  <si>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</si>
  <si>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</si>
  <si>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</si>
  <si>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</si>
  <si>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</si>
  <si>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</si>
  <si>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</si>
  <si>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</si>
  <si>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</si>
  <si>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</si>
  <si>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</si>
  <si>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</si>
  <si>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</si>
  <si>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</si>
  <si>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</si>
  <si>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</si>
  <si>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</si>
  <si>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</si>
  <si>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</si>
  <si>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</si>
  <si>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</si>
  <si>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</si>
  <si>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</si>
  <si>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</si>
  <si>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</si>
  <si>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</si>
  <si>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</si>
  <si>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</si>
  <si>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</si>
  <si>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</si>
  <si>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</si>
  <si>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</si>
  <si>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</si>
  <si>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</si>
  <si>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</si>
  <si>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</si>
  <si>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</si>
  <si>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</si>
  <si>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</si>
  <si>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</si>
  <si>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</si>
  <si>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</si>
  <si>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</si>
  <si>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</si>
  <si>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</si>
  <si>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</si>
  <si>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</si>
  <si>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</si>
  <si>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</si>
  <si>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</si>
  <si>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</si>
  <si>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</si>
  <si>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</si>
  <si>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</si>
  <si>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</si>
  <si>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</si>
  <si>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</si>
  <si>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</si>
  <si>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</si>
  <si>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</si>
  <si>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</si>
  <si>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</si>
  <si>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</si>
  <si>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</si>
  <si>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</si>
  <si>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</si>
  <si>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</si>
  <si>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</si>
  <si>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</si>
  <si>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</si>
  <si>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</si>
  <si>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</si>
  <si>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</si>
  <si>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</si>
  <si>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</si>
  <si>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</si>
  <si>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</si>
  <si>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</si>
  <si>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</si>
  <si>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</si>
  <si>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</si>
  <si>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</si>
  <si>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</si>
  <si>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</si>
  <si>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</si>
  <si>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</si>
  <si>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</si>
  <si>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</si>
  <si>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</si>
  <si>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</si>
  <si>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</si>
  <si>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</si>
  <si>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</si>
  <si>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</si>
  <si>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</si>
  <si>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</si>
  <si>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</si>
  <si>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</si>
  <si>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</si>
  <si>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</si>
  <si>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</si>
  <si>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</si>
  <si>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</si>
  <si>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</si>
  <si>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</si>
  <si>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</si>
  <si>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</si>
  <si>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</si>
  <si>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</si>
  <si>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</si>
  <si>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</si>
  <si>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</si>
  <si>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</si>
  <si>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</si>
  <si>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</si>
  <si>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</si>
  <si>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</si>
  <si>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</si>
  <si>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</si>
  <si>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</si>
  <si>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</si>
  <si>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</si>
  <si>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</si>
  <si>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</si>
  <si>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</si>
  <si>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</si>
  <si>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</si>
  <si>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</si>
  <si>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</si>
  <si>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</si>
  <si>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</si>
  <si>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</si>
  <si>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</si>
  <si>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</si>
  <si>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</si>
  <si>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</si>
  <si>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</si>
  <si>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</si>
  <si>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</si>
  <si>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</si>
  <si>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</si>
  <si>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</si>
  <si>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</si>
  <si>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</si>
  <si>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</si>
  <si>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</si>
  <si>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</si>
  <si>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</si>
  <si>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</si>
  <si>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</si>
  <si>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</si>
  <si>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</si>
  <si>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</si>
  <si>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</si>
  <si>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</si>
  <si>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</si>
  <si>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</si>
  <si>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</si>
  <si>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</si>
  <si>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</si>
  <si>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</si>
  <si>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</si>
  <si>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</si>
  <si>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</si>
  <si>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</si>
  <si>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</si>
  <si>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</si>
  <si>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</si>
  <si>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</si>
  <si>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</si>
  <si>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</si>
  <si>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</si>
  <si>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</si>
  <si>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</si>
  <si>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</si>
  <si>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</si>
  <si>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</si>
  <si>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</si>
  <si>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</si>
  <si>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</si>
  <si>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</si>
  <si>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</si>
  <si>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</si>
  <si>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</si>
  <si>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</si>
  <si>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</si>
  <si>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</si>
  <si>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</si>
  <si>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</si>
  <si>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</si>
  <si>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</si>
  <si>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</si>
  <si>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</si>
  <si>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</si>
  <si>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</si>
  <si>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</si>
  <si>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</si>
  <si>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</si>
  <si>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</si>
  <si>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</si>
  <si>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</si>
  <si>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</si>
  <si>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</si>
  <si>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</si>
  <si>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</si>
  <si>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</si>
  <si>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</si>
  <si>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</si>
  <si>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</si>
  <si>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</si>
  <si>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</si>
  <si>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</si>
  <si>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</si>
  <si>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</si>
  <si>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</si>
  <si>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</si>
  <si>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</si>
  <si>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</si>
  <si>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</si>
  <si>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</si>
  <si>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</si>
  <si>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</si>
  <si>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</si>
  <si>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</si>
  <si>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</si>
  <si>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</si>
  <si>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</si>
  <si>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</si>
  <si>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</si>
  <si>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</si>
  <si>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</si>
  <si>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</si>
  <si>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</si>
  <si>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</si>
  <si>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</si>
  <si>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</si>
  <si>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</si>
  <si>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</si>
  <si>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</si>
  <si>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</si>
  <si>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</si>
  <si>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</si>
  <si>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</si>
  <si>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</si>
  <si>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</si>
  <si>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</si>
  <si>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</si>
  <si>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</si>
  <si>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</si>
  <si>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</si>
  <si>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</si>
  <si>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</si>
  <si>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</si>
  <si>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</si>
  <si>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</si>
  <si>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</si>
  <si>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</si>
  <si>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</si>
  <si>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</si>
  <si>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</si>
  <si>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</si>
  <si>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</si>
  <si>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</si>
  <si>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</si>
  <si>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</si>
  <si>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</si>
  <si>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</si>
  <si>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</si>
  <si>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</si>
  <si>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</si>
  <si>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</si>
  <si>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</si>
  <si>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</si>
  <si>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</si>
  <si>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</si>
  <si>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</si>
  <si>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</si>
  <si>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</si>
  <si>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</si>
  <si>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</si>
  <si>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</si>
  <si>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</si>
  <si>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</si>
  <si>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</si>
  <si>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</si>
  <si>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</si>
  <si>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</si>
  <si>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</si>
  <si>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</si>
  <si>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</si>
  <si>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</si>
  <si>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</si>
  <si>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</si>
  <si>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</si>
  <si>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</si>
  <si>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</si>
  <si>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</si>
  <si>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</si>
  <si>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</si>
  <si>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</si>
  <si>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</si>
  <si>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</si>
  <si>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</si>
  <si>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</si>
  <si>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</si>
  <si>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</si>
  <si>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</si>
  <si>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</si>
  <si>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</si>
  <si>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</si>
  <si>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</si>
  <si>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</si>
  <si>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</si>
  <si>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</si>
  <si>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</si>
  <si>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</si>
  <si>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</si>
  <si>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</si>
  <si>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</si>
  <si>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</si>
  <si>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</si>
  <si>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</si>
  <si>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</si>
  <si>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</si>
  <si>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</si>
  <si>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</si>
  <si>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</si>
  <si>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</si>
  <si>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</si>
  <si>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</si>
  <si>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</si>
  <si>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</si>
  <si>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</si>
  <si>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</si>
  <si>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</si>
  <si>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</si>
  <si>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</si>
  <si>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</si>
  <si>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</si>
  <si>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</si>
  <si>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</si>
  <si>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</si>
  <si>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</si>
  <si>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</si>
  <si>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</si>
  <si>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</si>
  <si>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</si>
  <si>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</si>
  <si>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</si>
  <si>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</si>
  <si>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</si>
  <si>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</si>
  <si>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</si>
  <si>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</si>
  <si>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</si>
  <si>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</si>
  <si>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</si>
  <si>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</si>
  <si>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</si>
  <si>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</si>
  <si>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</si>
  <si>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</si>
  <si>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</si>
  <si>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</si>
  <si>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</si>
  <si>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</si>
  <si>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</si>
  <si>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</si>
  <si>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</si>
  <si>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</si>
  <si>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</si>
  <si>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</si>
  <si>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</si>
  <si>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</si>
  <si>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</si>
  <si>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</si>
  <si>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</si>
  <si>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</si>
  <si>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</si>
  <si>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</si>
  <si>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</si>
  <si>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</si>
  <si>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</si>
  <si>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</si>
  <si>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</si>
  <si>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</si>
  <si>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</si>
  <si>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</si>
  <si>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</si>
  <si>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</si>
  <si>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</si>
  <si>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</si>
  <si>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</si>
  <si>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</si>
  <si>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</si>
  <si>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</si>
  <si>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</si>
  <si>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</si>
  <si>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</si>
  <si>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</si>
  <si>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</si>
  <si>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</si>
  <si>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</si>
  <si>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</si>
  <si>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</si>
  <si>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</si>
  <si>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</si>
  <si>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</si>
  <si>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</si>
  <si>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</si>
  <si>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</si>
  <si>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</si>
  <si>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</si>
  <si>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</si>
  <si>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</si>
  <si>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</si>
  <si>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</si>
  <si>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</si>
  <si>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</si>
  <si>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</si>
  <si>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</si>
  <si>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</si>
  <si>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</si>
  <si>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</si>
  <si>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</si>
  <si>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</si>
  <si>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</si>
  <si>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</si>
  <si>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</si>
  <si>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</si>
  <si>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</si>
  <si>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</si>
  <si>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</si>
  <si>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</si>
  <si>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</si>
  <si>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</si>
  <si>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</si>
  <si>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</si>
  <si>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</si>
  <si>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</si>
  <si>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</si>
  <si>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</si>
  <si>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</si>
  <si>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</si>
  <si>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</si>
  <si>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</si>
  <si>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</si>
  <si>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</si>
  <si>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</si>
  <si>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</si>
  <si>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</si>
  <si>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</si>
  <si>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</si>
  <si>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</si>
  <si>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</si>
  <si>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</si>
  <si>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</si>
  <si>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</si>
  <si>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</si>
  <si>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</si>
  <si>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</si>
  <si>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</si>
  <si>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</si>
  <si>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</si>
  <si>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</si>
  <si>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</si>
  <si>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</si>
  <si>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</si>
  <si>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</si>
  <si>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</si>
  <si>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</si>
  <si>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</si>
  <si>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</si>
  <si>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</si>
  <si>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</si>
  <si>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</si>
  <si>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</si>
  <si>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</si>
  <si>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</si>
  <si>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</si>
  <si>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</si>
  <si>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</si>
  <si>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</si>
  <si>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</si>
  <si>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</si>
  <si>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</si>
  <si>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</si>
  <si>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</si>
  <si>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</si>
  <si>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</si>
  <si>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</si>
  <si>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</si>
  <si>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</si>
  <si>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</si>
  <si>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</si>
  <si>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</si>
  <si>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</si>
  <si>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</si>
  <si>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</si>
  <si>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</si>
  <si>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</si>
  <si>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</si>
  <si>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</si>
  <si>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</si>
  <si>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</si>
  <si>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</si>
  <si>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</si>
  <si>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</si>
  <si>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</si>
  <si>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</si>
  <si>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</si>
  <si>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</si>
  <si>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</si>
  <si>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</si>
  <si>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</si>
  <si>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</si>
  <si>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</si>
  <si>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</si>
  <si>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</si>
  <si>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</si>
  <si>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</si>
  <si>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</si>
  <si>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</si>
  <si>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</si>
  <si>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</si>
  <si>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</si>
  <si>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</si>
  <si>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</si>
  <si>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</si>
  <si>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</si>
  <si>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</si>
  <si>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</si>
  <si>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</si>
  <si>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</si>
  <si>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</si>
  <si>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</si>
  <si>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</si>
  <si>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</si>
  <si>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</si>
  <si>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</si>
  <si>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</si>
  <si>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</si>
  <si>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</si>
  <si>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</si>
  <si>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</si>
  <si>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</si>
  <si>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</si>
  <si>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</si>
  <si>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</si>
  <si>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</si>
  <si>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</si>
  <si>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</si>
  <si>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</si>
  <si>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</si>
  <si>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</si>
  <si>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</si>
  <si>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</si>
  <si>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</si>
  <si>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</si>
  <si>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</si>
  <si>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</si>
  <si>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</si>
  <si>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</si>
  <si>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</si>
  <si>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</si>
  <si>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</si>
  <si>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</si>
  <si>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</si>
  <si>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</si>
  <si>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</si>
  <si>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</si>
  <si>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</si>
  <si>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</si>
  <si>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</si>
  <si>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</si>
  <si>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</si>
  <si>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</si>
  <si>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</si>
  <si>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</si>
  <si>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</si>
  <si>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</si>
  <si>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</si>
  <si>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</si>
  <si>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</si>
  <si>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</si>
  <si>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</si>
  <si>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</si>
  <si>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</si>
  <si>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</si>
  <si>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</si>
  <si>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</si>
  <si>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</si>
  <si>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</si>
  <si>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</si>
  <si>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</si>
  <si>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</si>
  <si>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</si>
  <si>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</si>
  <si>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</si>
  <si>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</si>
  <si>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</si>
  <si>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</si>
  <si>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</si>
  <si>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</si>
  <si>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</si>
  <si>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</si>
  <si>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</si>
  <si>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</si>
  <si>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</si>
  <si>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</si>
  <si>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</si>
  <si>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</si>
  <si>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</si>
  <si>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</si>
  <si>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</si>
  <si>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</si>
  <si>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</si>
  <si>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</si>
  <si>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</si>
  <si>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</si>
  <si>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</si>
  <si>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</si>
  <si>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</si>
  <si>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</si>
  <si>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</si>
  <si>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</si>
  <si>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</si>
  <si>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</si>
  <si>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</si>
  <si>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</si>
  <si>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</si>
  <si>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</si>
  <si>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</si>
  <si>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</si>
  <si>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</si>
  <si>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</si>
  <si>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</si>
  <si>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</si>
  <si>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</si>
  <si>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</si>
  <si>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</si>
  <si>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</si>
  <si>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</si>
  <si>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</si>
  <si>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</si>
  <si>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</si>
  <si>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</si>
  <si>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</si>
  <si>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</si>
  <si>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</si>
  <si>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</si>
  <si>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</si>
  <si>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</si>
  <si>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</si>
  <si>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</si>
  <si>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</si>
  <si>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</si>
  <si>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</si>
  <si>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</si>
  <si>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</si>
  <si>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</si>
  <si>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</si>
  <si>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</si>
  <si>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</si>
  <si>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</si>
  <si>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</si>
  <si>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</si>
  <si>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</si>
  <si>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</si>
  <si>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</si>
  <si>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</si>
  <si>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</si>
  <si>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</si>
  <si>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</si>
  <si>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</si>
  <si>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</si>
  <si>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</si>
  <si>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</si>
  <si>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</si>
  <si>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</si>
  <si>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</si>
  <si>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</si>
  <si>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</si>
  <si>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</si>
  <si>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</si>
  <si>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</si>
  <si>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</si>
  <si>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</si>
  <si>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</si>
  <si>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</si>
  <si>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</si>
  <si>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</si>
  <si>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</si>
  <si>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</si>
  <si>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</si>
  <si>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</si>
  <si>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</si>
  <si>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</si>
  <si>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</si>
  <si>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</si>
  <si>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</si>
  <si>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</si>
  <si>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</si>
  <si>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</si>
  <si>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</si>
  <si>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</si>
  <si>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</si>
  <si>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</si>
  <si>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</si>
  <si>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</si>
  <si>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</si>
  <si>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</si>
  <si>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</si>
  <si>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</si>
  <si>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</si>
  <si>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</si>
  <si>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</si>
  <si>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</si>
  <si>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</si>
  <si>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</si>
  <si>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</si>
  <si>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</si>
  <si>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</si>
  <si>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</si>
  <si>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</si>
  <si>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</si>
  <si>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</si>
  <si>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</si>
  <si>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</si>
  <si>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</si>
  <si>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</si>
  <si>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</si>
  <si>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</si>
  <si>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</si>
  <si>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</si>
  <si>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</si>
  <si>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</si>
  <si>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</si>
  <si>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</si>
  <si>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</si>
  <si>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</si>
  <si>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</si>
  <si>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</si>
  <si>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</si>
  <si>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</si>
  <si>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</si>
  <si>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</si>
  <si>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</si>
  <si>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</si>
  <si>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</si>
  <si>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</si>
  <si>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</si>
  <si>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</si>
  <si>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</si>
  <si>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</si>
  <si>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</si>
  <si>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</si>
  <si>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</si>
  <si>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</si>
  <si>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</si>
  <si>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</si>
  <si>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</si>
  <si>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</si>
  <si>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</si>
  <si>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</si>
  <si>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</si>
  <si>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</si>
  <si>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</si>
  <si>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</si>
  <si>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</si>
  <si>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</si>
  <si>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</si>
  <si>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</si>
  <si>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</si>
  <si>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</si>
  <si>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</si>
  <si>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</si>
  <si>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</si>
  <si>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</si>
  <si>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</si>
  <si>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</si>
  <si>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</si>
  <si>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</si>
  <si>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</si>
  <si>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</si>
  <si>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</si>
  <si>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</si>
  <si>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</si>
  <si>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</si>
  <si>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</si>
  <si>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</si>
  <si>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</si>
  <si>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</si>
  <si>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</si>
  <si>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</si>
  <si>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</si>
  <si>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</si>
  <si>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</si>
  <si>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</si>
  <si>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</si>
  <si>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</si>
  <si>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</si>
  <si>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</si>
  <si>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</si>
  <si>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</si>
  <si>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</si>
  <si>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</si>
  <si>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</si>
  <si>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</si>
  <si>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</si>
  <si>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</si>
  <si>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</si>
  <si>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</si>
  <si>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</si>
  <si>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</si>
  <si>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</si>
  <si>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</si>
  <si>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</si>
  <si>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</si>
  <si>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</si>
  <si>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</si>
  <si>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</si>
  <si>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</si>
  <si>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</si>
  <si>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</si>
  <si>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</si>
  <si>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</si>
  <si>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</si>
  <si>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</si>
  <si>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</si>
  <si>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</si>
  <si>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</si>
  <si>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</si>
  <si>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</si>
  <si>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</si>
  <si>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</si>
  <si>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</si>
  <si>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</si>
  <si>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</si>
  <si>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</si>
  <si>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</si>
  <si>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</si>
  <si>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</si>
  <si>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</si>
  <si>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</si>
  <si>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</si>
  <si>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</si>
  <si>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</si>
  <si>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</si>
  <si>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</si>
  <si>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</si>
  <si>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</si>
  <si>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</si>
  <si>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</si>
  <si>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</si>
  <si>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</si>
  <si>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</si>
  <si>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</si>
  <si>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</si>
  <si>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</si>
  <si>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</si>
  <si>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</si>
  <si>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</si>
  <si>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</si>
  <si>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</si>
  <si>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</si>
  <si>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</si>
  <si>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</si>
  <si>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</si>
  <si>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</si>
  <si>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</si>
  <si>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</si>
  <si>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</si>
  <si>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</si>
  <si>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</si>
  <si>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</si>
  <si>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</si>
  <si>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</si>
  <si>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</si>
  <si>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</si>
  <si>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</si>
  <si>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</si>
  <si>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</si>
  <si>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</si>
  <si>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</si>
  <si>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</si>
  <si>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</si>
  <si>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</si>
  <si>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</si>
  <si>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</si>
  <si>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</si>
  <si>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</si>
  <si>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</si>
  <si>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</si>
  <si>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</si>
  <si>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</si>
  <si>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</si>
  <si>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</si>
  <si>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</si>
  <si>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</si>
  <si>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</si>
  <si>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</si>
  <si>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</si>
  <si>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</si>
  <si>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</si>
  <si>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</si>
  <si>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</si>
  <si>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</si>
  <si>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</si>
  <si>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</si>
  <si>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</si>
  <si>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</si>
  <si>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</si>
  <si>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</si>
  <si>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</si>
  <si>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</si>
  <si>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</si>
  <si>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</si>
  <si>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</si>
  <si>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</si>
  <si>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</si>
  <si>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</si>
  <si>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</si>
  <si>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</si>
  <si>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</si>
  <si>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</si>
  <si>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</si>
  <si>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</si>
  <si>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</si>
  <si>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</si>
  <si>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</si>
  <si>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</si>
  <si>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</si>
  <si>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</si>
  <si>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</si>
  <si>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</si>
  <si>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</si>
  <si>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</si>
  <si>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</si>
  <si>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</si>
  <si>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</si>
  <si>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</si>
  <si>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</si>
  <si>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</si>
  <si>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</si>
  <si>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</si>
  <si>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</si>
  <si>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</si>
  <si>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</si>
  <si>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</si>
  <si>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</si>
  <si>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</si>
  <si>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</si>
  <si>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</si>
  <si>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</si>
  <si>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</si>
  <si>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</si>
  <si>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</si>
  <si>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</si>
  <si>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</si>
  <si>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</si>
  <si>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</si>
  <si>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</si>
  <si>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</si>
  <si>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</si>
  <si>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</si>
  <si>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</si>
  <si>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</si>
  <si>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</si>
  <si>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</si>
  <si>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</si>
  <si>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</si>
  <si>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</si>
  <si>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</si>
  <si>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</si>
  <si>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</si>
  <si>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</si>
  <si>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</si>
  <si>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</si>
  <si>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</si>
  <si>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</si>
  <si>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</si>
  <si>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</si>
  <si>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</si>
  <si>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</si>
  <si>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</si>
  <si>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</si>
  <si>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</si>
  <si>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</si>
  <si>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</si>
  <si>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</si>
  <si>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</si>
  <si>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</si>
  <si>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</si>
  <si>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</si>
  <si>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</si>
  <si>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</si>
  <si>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</si>
  <si>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</si>
  <si>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</si>
  <si>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</si>
  <si>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</si>
  <si>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</si>
  <si>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</si>
  <si>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</si>
  <si>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</si>
  <si>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</si>
  <si>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</si>
  <si>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</si>
  <si>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</si>
  <si>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</si>
  <si>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</si>
  <si>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</si>
  <si>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</si>
  <si>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</si>
  <si>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</si>
  <si>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</si>
  <si>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</si>
  <si>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</si>
  <si>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</si>
  <si>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</si>
  <si>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</si>
  <si>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</si>
  <si>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</si>
  <si>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</si>
  <si>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</si>
  <si>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</si>
  <si>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</si>
  <si>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</si>
  <si>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</si>
  <si>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</si>
  <si>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</si>
  <si>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</si>
  <si>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</si>
  <si>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</si>
  <si>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</si>
  <si>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</si>
  <si>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</si>
  <si>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</si>
  <si>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</si>
  <si>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</si>
  <si>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</si>
  <si>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</si>
  <si>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</si>
  <si>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</si>
  <si>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</si>
  <si>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</si>
  <si>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</si>
  <si>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</si>
  <si>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</si>
  <si>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</si>
  <si>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</si>
  <si>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</si>
  <si>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</si>
  <si>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</si>
  <si>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</si>
  <si>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</si>
  <si>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</si>
  <si>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</si>
  <si>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</si>
  <si>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</si>
  <si>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</si>
  <si>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</si>
  <si>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</si>
  <si>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</si>
  <si>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</si>
  <si>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</si>
  <si>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</si>
  <si>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</si>
  <si>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</si>
  <si>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</si>
  <si>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</si>
  <si>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</si>
  <si>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</si>
  <si>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</si>
  <si>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</si>
  <si>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</si>
  <si>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</si>
  <si>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</si>
  <si>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</si>
  <si>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</si>
  <si>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</si>
  <si>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</si>
  <si>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</si>
  <si>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</si>
  <si>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</si>
  <si>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</si>
  <si>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</si>
  <si>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</si>
  <si>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</si>
  <si>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</si>
  <si>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</si>
  <si>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</si>
  <si>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</si>
  <si>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</si>
  <si>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</si>
  <si>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</si>
  <si>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</si>
  <si>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</si>
  <si>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</si>
  <si>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</si>
  <si>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</si>
  <si>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</si>
  <si>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</si>
  <si>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</si>
  <si>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</si>
  <si>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</si>
  <si>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</si>
  <si>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</si>
  <si>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</si>
  <si>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</si>
  <si>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</si>
  <si>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</si>
  <si>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</si>
  <si>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</si>
  <si>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</si>
  <si>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</si>
  <si>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</si>
  <si>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</si>
  <si>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</si>
  <si>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</si>
  <si>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</si>
  <si>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</si>
  <si>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</si>
  <si>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</si>
  <si>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</si>
  <si>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</si>
  <si>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</si>
  <si>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</si>
  <si>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</si>
  <si>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</si>
  <si>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</si>
  <si>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</si>
  <si>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</si>
  <si>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</si>
  <si>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</si>
  <si>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</si>
  <si>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</si>
  <si>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</si>
  <si>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</si>
  <si>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</si>
  <si>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</si>
  <si>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</si>
  <si>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</si>
  <si>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</si>
  <si>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</si>
  <si>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</si>
  <si>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</si>
  <si>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</si>
  <si>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</si>
  <si>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</si>
  <si>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</si>
  <si>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</si>
  <si>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</si>
  <si>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</si>
  <si>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</si>
  <si>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</si>
  <si>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</si>
  <si>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</si>
  <si>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</si>
  <si>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</si>
  <si>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</si>
  <si>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</si>
  <si>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</si>
  <si>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</si>
  <si>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</si>
  <si>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</si>
  <si>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</si>
  <si>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</si>
  <si>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</si>
  <si>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</si>
  <si>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</si>
  <si>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</si>
  <si>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</si>
  <si>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</si>
  <si>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</si>
  <si>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</si>
  <si>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</si>
  <si>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</si>
  <si>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</si>
  <si>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</si>
  <si>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</si>
  <si>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</si>
  <si>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</si>
  <si>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</si>
  <si>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</si>
  <si>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</si>
  <si>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</si>
  <si>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</si>
  <si>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</si>
  <si>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</si>
  <si>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</si>
  <si>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</si>
  <si>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</si>
  <si>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</si>
  <si>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</si>
  <si>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</si>
  <si>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</si>
  <si>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</si>
  <si>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</si>
  <si>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</si>
  <si>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</si>
  <si>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</si>
  <si>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</si>
  <si>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</si>
  <si>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</si>
  <si>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</si>
  <si>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</si>
  <si>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</si>
  <si>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</si>
  <si>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</si>
  <si>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</si>
  <si>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</si>
  <si>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</si>
  <si>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</si>
  <si>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</si>
  <si>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</si>
  <si>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</si>
  <si>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</si>
  <si>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</si>
  <si>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</si>
  <si>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</si>
  <si>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</si>
  <si>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</si>
  <si>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</si>
  <si>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</si>
  <si>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</si>
  <si>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</si>
  <si>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</si>
  <si>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</si>
  <si>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</si>
  <si>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</si>
  <si>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</si>
  <si>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</si>
  <si>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</si>
  <si>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</si>
  <si>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</si>
  <si>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</si>
  <si>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</si>
  <si>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</si>
  <si>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</si>
  <si>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</si>
  <si>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</si>
  <si>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</si>
  <si>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</si>
  <si>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</si>
  <si>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</si>
  <si>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</si>
  <si>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</si>
  <si>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</si>
  <si>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</si>
  <si>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</si>
  <si>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</si>
  <si>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</si>
  <si>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</si>
  <si>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</si>
  <si>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</si>
  <si>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</si>
  <si>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</si>
  <si>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</si>
  <si>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</si>
  <si>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</si>
  <si>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</si>
  <si>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</si>
  <si>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</si>
  <si>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</si>
  <si>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</si>
  <si>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</si>
  <si>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</si>
  <si>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</si>
  <si>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</si>
  <si>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</si>
  <si>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</si>
  <si>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</si>
  <si>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</si>
  <si>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</si>
  <si>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</si>
  <si>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</si>
  <si>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</si>
  <si>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</si>
  <si>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</si>
  <si>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</si>
  <si>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</si>
  <si>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</si>
  <si>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</si>
  <si>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</si>
  <si>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</si>
  <si>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</si>
  <si>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</si>
  <si>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</si>
  <si>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</si>
  <si>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</si>
  <si>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</si>
  <si>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</si>
  <si>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</si>
  <si>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</si>
  <si>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</si>
  <si>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</si>
  <si>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</si>
  <si>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</si>
  <si>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</si>
  <si>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</si>
  <si>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</si>
  <si>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</si>
  <si>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</si>
  <si>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</si>
  <si>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</si>
  <si>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</si>
  <si>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</si>
  <si>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</si>
  <si>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</si>
  <si>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</si>
  <si>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</si>
  <si>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</si>
  <si>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</si>
  <si>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</si>
  <si>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</si>
  <si>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</si>
  <si>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</si>
  <si>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</si>
  <si>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</si>
  <si>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</si>
  <si>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</si>
  <si>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</si>
  <si>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</si>
  <si>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</si>
  <si>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</si>
  <si>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</si>
  <si>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</si>
  <si>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</si>
  <si>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</si>
  <si>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</si>
  <si>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</si>
  <si>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</si>
  <si>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</si>
  <si>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</si>
  <si>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</si>
  <si>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</si>
  <si>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</si>
  <si>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</si>
  <si>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</si>
  <si>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</si>
  <si>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</si>
  <si>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</si>
  <si>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</si>
  <si>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</si>
  <si>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</si>
  <si>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</si>
  <si>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</si>
  <si>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</si>
  <si>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</si>
  <si>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</si>
  <si>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</si>
  <si>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</si>
  <si>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</si>
  <si>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</si>
  <si>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</si>
  <si>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</si>
  <si>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</si>
  <si>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</si>
  <si>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</si>
  <si>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</si>
  <si>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</si>
  <si>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</si>
  <si>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</si>
  <si>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</si>
  <si>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</si>
  <si>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</si>
  <si>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</si>
  <si>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</si>
  <si>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</si>
  <si>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</si>
  <si>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</si>
  <si>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</si>
  <si>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</si>
  <si>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</si>
  <si>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</si>
  <si>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</si>
  <si>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</si>
  <si>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</si>
  <si>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</si>
  <si>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</si>
  <si>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</si>
  <si>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</si>
  <si>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</si>
  <si>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</si>
  <si>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</si>
  <si>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</si>
  <si>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</si>
  <si>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</si>
  <si>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</si>
  <si>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</si>
  <si>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</si>
  <si>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</si>
  <si>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</si>
  <si>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</si>
  <si>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</si>
  <si>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</si>
  <si>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</si>
  <si>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</si>
  <si>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</si>
  <si>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</si>
  <si>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</si>
  <si>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</si>
  <si>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</si>
  <si>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</si>
  <si>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</si>
  <si>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</si>
  <si>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</si>
  <si>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</si>
  <si>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</si>
  <si>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</si>
  <si>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</si>
  <si>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</si>
  <si>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</si>
  <si>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</si>
  <si>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</si>
  <si>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</si>
  <si>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</si>
  <si>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</si>
  <si>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</si>
  <si>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</si>
  <si>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</si>
  <si>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</si>
  <si>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</si>
  <si>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</si>
  <si>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</si>
  <si>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</si>
  <si>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</si>
  <si>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</si>
  <si>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</si>
  <si>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</si>
  <si>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</si>
  <si>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</si>
  <si>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</si>
  <si>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</si>
  <si>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</si>
  <si>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</si>
  <si>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</si>
  <si>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</si>
  <si>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</si>
  <si>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</si>
  <si>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</si>
  <si>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</si>
  <si>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</si>
  <si>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</si>
  <si>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</si>
  <si>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</si>
  <si>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</si>
  <si>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</si>
  <si>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</si>
  <si>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</si>
  <si>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</si>
  <si>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</si>
  <si>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</si>
  <si>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</si>
  <si>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</si>
  <si>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</si>
  <si>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</si>
  <si>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</si>
  <si>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</si>
  <si>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</si>
  <si>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</si>
  <si>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</si>
  <si>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</si>
  <si>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</si>
  <si>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</si>
  <si>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</si>
  <si>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</si>
  <si>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</si>
  <si>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</si>
  <si>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</si>
  <si>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</si>
  <si>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</si>
  <si>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</si>
  <si>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</si>
  <si>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</si>
  <si>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</si>
  <si>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</si>
  <si>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</si>
  <si>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</si>
  <si>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</si>
  <si>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</si>
  <si>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</si>
  <si>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</si>
  <si>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</si>
  <si>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</si>
  <si>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</si>
  <si>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</si>
  <si>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</si>
  <si>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</si>
  <si>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</si>
  <si>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</si>
  <si>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</si>
  <si>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</si>
  <si>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</si>
  <si>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</si>
  <si>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</si>
  <si>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</si>
  <si>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</si>
  <si>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</si>
  <si>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</si>
  <si>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</si>
  <si>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</si>
  <si>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</si>
  <si>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</si>
  <si>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</si>
  <si>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</si>
  <si>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</si>
  <si>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</si>
  <si>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</si>
  <si>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</si>
  <si>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</si>
  <si>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</si>
  <si>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</si>
  <si>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</si>
  <si>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</si>
  <si>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</si>
  <si>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</si>
  <si>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</si>
  <si>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</si>
  <si>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</si>
  <si>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</si>
  <si>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</si>
  <si>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</si>
  <si>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</si>
  <si>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</si>
  <si>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</si>
  <si>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</si>
  <si>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</si>
  <si>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</si>
  <si>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</si>
  <si>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</si>
  <si>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</si>
  <si>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</si>
  <si>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</si>
  <si>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</si>
  <si>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</si>
  <si>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</si>
  <si>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</si>
  <si>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</si>
  <si>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</si>
  <si>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</si>
  <si>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</si>
  <si>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</si>
  <si>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</si>
  <si>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</si>
  <si>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</si>
  <si>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</si>
  <si>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</si>
  <si>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</si>
  <si>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</si>
  <si>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</si>
  <si>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</si>
  <si>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</si>
  <si>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</si>
  <si>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</si>
  <si>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</si>
  <si>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</si>
  <si>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</si>
  <si>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</si>
  <si>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</si>
  <si>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</si>
  <si>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</si>
  <si>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</si>
  <si>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</si>
  <si>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</si>
  <si>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</si>
  <si>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</si>
  <si>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</si>
  <si>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</si>
  <si>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</si>
  <si>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</si>
  <si>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</si>
  <si>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</si>
  <si>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</si>
  <si>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</si>
  <si>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</si>
  <si>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</si>
  <si>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</si>
  <si>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</si>
  <si>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</si>
  <si>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</si>
  <si>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</si>
  <si>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</si>
  <si>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</si>
  <si>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</si>
  <si>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</si>
  <si>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</si>
  <si>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</si>
  <si>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</si>
  <si>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</si>
  <si>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</si>
  <si>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</si>
  <si>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</si>
  <si>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</si>
  <si>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</si>
  <si>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</si>
  <si>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</si>
  <si>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</si>
  <si>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</si>
  <si>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</si>
  <si>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</si>
  <si>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</si>
  <si>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</si>
  <si>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</si>
  <si>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</si>
  <si>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</si>
  <si>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</si>
  <si>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</si>
  <si>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</si>
  <si>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</si>
  <si>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</si>
  <si>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</si>
  <si>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</si>
  <si>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</si>
  <si>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</si>
  <si>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</si>
  <si>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</si>
  <si>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</si>
  <si>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</si>
  <si>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</si>
  <si>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</si>
  <si>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</si>
  <si>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</si>
  <si>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</si>
  <si>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</si>
  <si>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</si>
  <si>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</si>
  <si>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</si>
  <si>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</si>
  <si>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</si>
  <si>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</si>
  <si>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</si>
  <si>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</si>
  <si>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</si>
  <si>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</si>
  <si>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</si>
  <si>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</si>
  <si>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</si>
  <si>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</si>
  <si>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</si>
  <si>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</si>
  <si>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</si>
  <si>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</si>
  <si>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</si>
  <si>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</si>
  <si>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</si>
  <si>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</si>
  <si>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</si>
  <si>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</si>
  <si>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</si>
  <si>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</si>
  <si>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</si>
  <si>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</si>
  <si>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</si>
  <si>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</si>
  <si>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</si>
  <si>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</si>
  <si>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</si>
  <si>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</si>
  <si>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</si>
  <si>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</si>
  <si>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</si>
  <si>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</si>
  <si>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</si>
  <si>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</si>
  <si>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</si>
  <si>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</si>
  <si>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</si>
  <si>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</si>
  <si>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</si>
  <si>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</si>
  <si>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</si>
  <si>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</si>
  <si>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</si>
  <si>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</si>
  <si>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</si>
  <si>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</si>
  <si>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</si>
  <si>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</si>
  <si>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</si>
  <si>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</si>
  <si>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</si>
  <si>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</si>
  <si>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</si>
  <si>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</si>
  <si>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</si>
  <si>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</si>
  <si>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</si>
  <si>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</si>
  <si>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</si>
  <si>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</si>
  <si>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</si>
  <si>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</si>
  <si>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</si>
  <si>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</si>
  <si>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</si>
  <si>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</si>
  <si>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</si>
  <si>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</si>
  <si>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</si>
  <si>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</si>
  <si>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</si>
  <si>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</si>
  <si>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</si>
  <si>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</si>
  <si>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</si>
  <si>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</si>
  <si>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</si>
  <si>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</si>
  <si>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</si>
  <si>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</si>
  <si>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</si>
  <si>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</si>
  <si>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</si>
  <si>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</si>
  <si>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</si>
  <si>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</si>
  <si>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</si>
  <si>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</si>
  <si>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</si>
  <si>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</si>
  <si>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</si>
  <si>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</si>
  <si>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</si>
  <si>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</si>
  <si>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</si>
  <si>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</si>
  <si>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</si>
  <si>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</si>
  <si>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</si>
  <si>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</si>
  <si>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</si>
  <si>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</si>
  <si>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</si>
  <si>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</si>
  <si>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</si>
  <si>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</si>
  <si>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</si>
  <si>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</si>
  <si>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</si>
  <si>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</si>
  <si>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</si>
  <si>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</si>
  <si>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</si>
  <si>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</si>
  <si>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</si>
  <si>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</si>
  <si>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</si>
  <si>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</si>
  <si>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</si>
  <si>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</si>
  <si>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</si>
  <si>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</si>
  <si>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</si>
  <si>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</si>
  <si>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</si>
  <si>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</si>
  <si>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</si>
  <si>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</si>
  <si>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</si>
  <si>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</si>
  <si>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</si>
  <si>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</si>
  <si>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</si>
  <si>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</si>
  <si>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</si>
  <si>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</si>
  <si>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</si>
  <si>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</si>
  <si>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</si>
  <si>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</si>
  <si>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</si>
  <si>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</si>
  <si>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</si>
  <si>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</si>
  <si>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</si>
  <si>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</si>
  <si>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</si>
  <si>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</si>
  <si>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</si>
  <si>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</si>
  <si>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</si>
  <si>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</si>
  <si>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</si>
  <si>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</si>
  <si>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</si>
  <si>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</si>
  <si>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</si>
  <si>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</si>
  <si>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</si>
  <si>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</si>
  <si>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</si>
  <si>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</si>
  <si>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</si>
  <si>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</si>
  <si>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</si>
  <si>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</si>
  <si>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</si>
  <si>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</si>
  <si>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</si>
  <si>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</si>
  <si>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</si>
  <si>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</si>
  <si>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</si>
  <si>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</si>
  <si>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</si>
  <si>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</si>
  <si>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</si>
  <si>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</si>
  <si>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</si>
  <si>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</si>
  <si>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</si>
  <si>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</si>
  <si>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</si>
  <si>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</si>
  <si>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</si>
  <si>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</si>
  <si>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</si>
  <si>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</si>
  <si>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</si>
  <si>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</si>
  <si>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</si>
  <si>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</si>
  <si>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</si>
  <si>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</si>
  <si>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</si>
  <si>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</si>
  <si>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</si>
  <si>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</si>
  <si>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</si>
  <si>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</si>
  <si>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</si>
  <si>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</si>
  <si>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</si>
  <si>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</si>
  <si>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</si>
  <si>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</si>
  <si>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</si>
  <si>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</si>
  <si>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</si>
  <si>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</si>
  <si>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</si>
  <si>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</si>
  <si>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</si>
  <si>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</si>
  <si>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</si>
  <si>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</si>
  <si>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</si>
  <si>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</si>
  <si>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</si>
  <si>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</si>
  <si>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</si>
  <si>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</si>
  <si>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</si>
  <si>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</si>
  <si>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</si>
  <si>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</si>
  <si>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</si>
  <si>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</si>
  <si>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</si>
  <si>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</si>
  <si>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</si>
  <si>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</si>
  <si>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</si>
  <si>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</si>
  <si>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</si>
  <si>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</si>
  <si>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</si>
  <si>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</si>
  <si>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</si>
  <si>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</si>
  <si>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</si>
  <si>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</si>
  <si>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</si>
  <si>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</si>
  <si>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</si>
  <si>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</si>
  <si>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</si>
  <si>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</si>
  <si>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</si>
  <si>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</si>
  <si>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</si>
  <si>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</si>
  <si>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</si>
  <si>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</si>
  <si>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</si>
  <si>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</si>
  <si>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</si>
  <si>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</si>
  <si>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</si>
  <si>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</si>
  <si>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</si>
  <si>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</si>
  <si>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</si>
  <si>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</si>
  <si>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</si>
  <si>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</si>
  <si>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</si>
  <si>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</si>
  <si>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</si>
  <si>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</si>
  <si>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</si>
  <si>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</si>
  <si>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</si>
  <si>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</si>
  <si>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</si>
  <si>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</si>
  <si>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</si>
  <si>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</si>
  <si>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</si>
  <si>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</si>
  <si>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</si>
  <si>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</si>
  <si>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</si>
  <si>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</si>
  <si>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</si>
  <si>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</si>
  <si>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</si>
  <si>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</si>
  <si>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</si>
  <si>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</si>
  <si>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</si>
  <si>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</si>
  <si>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</si>
  <si>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</si>
  <si>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</si>
  <si>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</si>
  <si>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</si>
  <si>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</si>
  <si>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</si>
  <si>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</si>
  <si>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</si>
  <si>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</si>
  <si>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</si>
  <si>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</si>
  <si>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</si>
  <si>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</si>
  <si>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</si>
  <si>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</si>
  <si>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</si>
  <si>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</si>
  <si>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</si>
  <si>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</si>
  <si>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</si>
  <si>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</si>
  <si>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</si>
  <si>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</si>
  <si>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</si>
  <si>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</si>
  <si>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</si>
  <si>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</si>
  <si>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</si>
  <si>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</si>
  <si>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</si>
  <si>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</si>
  <si>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</si>
  <si>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</si>
  <si>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</si>
  <si>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</si>
  <si>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</si>
  <si>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</si>
  <si>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</si>
  <si>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</si>
  <si>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</si>
  <si>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</si>
  <si>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</si>
  <si>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</si>
  <si>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</si>
  <si>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</si>
  <si>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</si>
  <si>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</si>
  <si>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</si>
  <si>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</si>
  <si>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</si>
  <si>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</si>
  <si>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</si>
  <si>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</si>
  <si>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</si>
  <si>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</si>
  <si>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</si>
  <si>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</si>
  <si>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</si>
  <si>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</si>
  <si>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</si>
  <si>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</si>
  <si>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</si>
  <si>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</si>
  <si>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</si>
  <si>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</si>
  <si>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</si>
  <si>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</si>
  <si>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</si>
  <si>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</si>
  <si>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</si>
  <si>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</si>
  <si>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</si>
  <si>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</si>
  <si>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</si>
  <si>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</si>
  <si>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</si>
  <si>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</si>
  <si>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</si>
  <si>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</si>
  <si>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</si>
  <si>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</si>
  <si>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</si>
  <si>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</si>
  <si>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</si>
  <si>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</si>
  <si>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</si>
  <si>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</si>
  <si>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</si>
  <si>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</si>
  <si>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</si>
  <si>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</si>
  <si>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</si>
  <si>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</si>
  <si>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</si>
  <si>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</si>
  <si>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</si>
  <si>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</si>
  <si>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</si>
  <si>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</si>
  <si>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</si>
  <si>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</si>
  <si>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</si>
  <si>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</si>
  <si>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</si>
  <si>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</si>
  <si>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</si>
  <si>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</si>
  <si>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</si>
  <si>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</si>
  <si>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</si>
  <si>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</si>
  <si>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</si>
  <si>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</si>
  <si>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</si>
  <si>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</si>
  <si>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</si>
  <si>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</si>
  <si>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</si>
  <si>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</si>
  <si>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</si>
  <si>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</si>
  <si>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</si>
  <si>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</si>
  <si>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</si>
  <si>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</si>
  <si>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</si>
  <si>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</si>
  <si>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</si>
  <si>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</si>
  <si>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</si>
  <si>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</si>
  <si>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</si>
  <si>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</si>
  <si>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</si>
  <si>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</si>
  <si>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</si>
  <si>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</si>
  <si>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</si>
  <si>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</si>
  <si>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</si>
  <si>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</si>
  <si>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</si>
  <si>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</si>
  <si>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</si>
  <si>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</si>
  <si>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</si>
  <si>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</si>
  <si>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</si>
  <si>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</si>
  <si>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</si>
  <si>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</si>
  <si>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</si>
  <si>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</si>
  <si>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</si>
  <si>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</si>
  <si>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</si>
  <si>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</si>
  <si>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</si>
  <si>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</si>
  <si>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</si>
  <si>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</si>
  <si>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</si>
  <si>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</si>
  <si>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</si>
  <si>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</si>
  <si>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</si>
  <si>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</si>
  <si>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</si>
  <si>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</si>
  <si>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</si>
  <si>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</si>
  <si>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</si>
  <si>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</si>
  <si>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</si>
  <si>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</si>
  <si>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</si>
  <si>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</si>
  <si>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</si>
  <si>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</si>
  <si>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</si>
  <si>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</si>
  <si>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</si>
  <si>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</si>
  <si>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</si>
  <si>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</si>
  <si>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</si>
  <si>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</si>
  <si>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</si>
  <si>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</si>
  <si>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</si>
  <si>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</si>
  <si>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</si>
  <si>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</si>
  <si>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</si>
  <si>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</si>
  <si>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</si>
  <si>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</si>
  <si>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</si>
  <si>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</si>
  <si>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</si>
  <si>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</si>
  <si>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</si>
  <si>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</si>
  <si>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</si>
  <si>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</si>
  <si>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</si>
  <si>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</si>
  <si>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</si>
  <si>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</si>
  <si>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</si>
  <si>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</si>
  <si>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</si>
  <si>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</si>
  <si>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</si>
  <si>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</si>
  <si>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</si>
  <si>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</si>
  <si>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</si>
  <si>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</si>
  <si>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</si>
  <si>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</si>
  <si>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</si>
  <si>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</si>
  <si>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</si>
  <si>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</si>
  <si>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</si>
  <si>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</si>
  <si>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</si>
  <si>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</si>
  <si>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</si>
  <si>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</si>
  <si>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</si>
  <si>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</si>
  <si>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</si>
  <si>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</si>
  <si>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</si>
  <si>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</si>
  <si>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</si>
  <si>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</si>
  <si>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</si>
  <si>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</si>
  <si>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</si>
  <si>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</si>
  <si>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</si>
  <si>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</si>
  <si>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</si>
  <si>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</si>
  <si>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</si>
  <si>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</si>
  <si>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</si>
  <si>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</si>
  <si>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</si>
  <si>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</si>
  <si>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</si>
  <si>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</si>
  <si>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</si>
  <si>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</si>
  <si>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</si>
  <si>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</si>
  <si>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</si>
  <si>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</si>
  <si>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</si>
  <si>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</si>
  <si>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</si>
  <si>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</si>
  <si>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</si>
  <si>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</si>
  <si>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</si>
  <si>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</si>
  <si>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</si>
  <si>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</si>
  <si>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</si>
  <si>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</si>
  <si>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</si>
  <si>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</si>
  <si>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</si>
  <si>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</si>
  <si>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</si>
  <si>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</si>
  <si>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</si>
  <si>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</si>
  <si>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</si>
  <si>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</si>
  <si>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</si>
  <si>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</si>
  <si>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</si>
  <si>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</si>
  <si>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</si>
  <si>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</si>
  <si>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</si>
  <si>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</si>
  <si>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</si>
  <si>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</si>
  <si>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</si>
  <si>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</si>
  <si>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</si>
  <si>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</si>
  <si>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</si>
  <si>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</si>
  <si>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</si>
  <si>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</si>
  <si>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</si>
  <si>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</si>
  <si>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</si>
  <si>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</si>
  <si>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</si>
  <si>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</si>
  <si>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</si>
  <si>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</si>
  <si>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</si>
  <si>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</si>
  <si>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</si>
  <si>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</si>
  <si>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</si>
  <si>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</si>
  <si>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</si>
  <si>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</si>
  <si>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</si>
  <si>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</si>
  <si>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</si>
  <si>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</si>
  <si>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</si>
  <si>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</si>
  <si>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</si>
  <si>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</si>
  <si>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</si>
  <si>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</si>
  <si>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</si>
  <si>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</si>
  <si>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</si>
  <si>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</si>
  <si>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</si>
  <si>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</si>
  <si>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</si>
  <si>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</si>
  <si>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</si>
  <si>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</si>
  <si>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</si>
  <si>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</si>
  <si>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</si>
  <si>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</si>
  <si>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</si>
  <si>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</si>
  <si>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</si>
  <si>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</si>
  <si>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</si>
  <si>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</si>
  <si>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</si>
  <si>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</si>
  <si>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</si>
  <si>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</si>
  <si>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</si>
  <si>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</si>
  <si>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</si>
  <si>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</si>
  <si>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</si>
  <si>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</si>
  <si>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</si>
  <si>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</si>
  <si>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</si>
  <si>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</si>
  <si>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</si>
  <si>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</si>
  <si>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</si>
  <si>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</si>
  <si>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</si>
  <si>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</si>
  <si>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</si>
  <si>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</si>
  <si>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</si>
  <si>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</si>
  <si>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</si>
  <si>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</si>
  <si>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</si>
  <si>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</si>
  <si>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</si>
  <si>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</si>
  <si>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</si>
  <si>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</si>
  <si>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</si>
  <si>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</si>
  <si>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</si>
  <si>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</si>
  <si>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</si>
  <si>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</si>
  <si>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</si>
  <si>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</si>
  <si>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</si>
  <si>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</si>
  <si>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</si>
  <si>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</si>
  <si>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</si>
  <si>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</si>
  <si>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</si>
  <si>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</si>
  <si>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</si>
  <si>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</si>
  <si>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</si>
  <si>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</si>
  <si>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</si>
  <si>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</si>
  <si>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</si>
  <si>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</si>
  <si>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</si>
  <si>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</si>
  <si>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</si>
  <si>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</si>
  <si>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</si>
  <si>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</si>
  <si>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</si>
  <si>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</si>
  <si>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</si>
  <si>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</si>
  <si>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</si>
  <si>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</si>
  <si>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</si>
  <si>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</si>
  <si>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</si>
  <si>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</si>
  <si>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</si>
  <si>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</si>
  <si>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</si>
  <si>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</si>
  <si>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</si>
  <si>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</si>
  <si>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</si>
  <si>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</si>
  <si>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</si>
  <si>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</si>
  <si>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</si>
  <si>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</si>
  <si>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</si>
  <si>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</si>
  <si>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</si>
  <si>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</si>
  <si>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</si>
  <si>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</si>
  <si>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</si>
  <si>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</si>
  <si>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</si>
  <si>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</si>
  <si>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</si>
  <si>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</si>
  <si>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</si>
  <si>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</si>
  <si>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</si>
  <si>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</si>
  <si>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</si>
  <si>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</si>
  <si>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</si>
  <si>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</si>
  <si>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</si>
  <si>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</si>
  <si>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</si>
  <si>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</si>
  <si>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</si>
  <si>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</si>
  <si>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</si>
  <si>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</si>
  <si>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</si>
  <si>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</si>
  <si>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</si>
  <si>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</si>
  <si>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</si>
  <si>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</si>
  <si>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</si>
  <si>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</si>
  <si>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</si>
  <si>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</si>
  <si>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</si>
  <si>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</si>
  <si>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</si>
  <si>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</si>
  <si>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</si>
  <si>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</si>
  <si>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</si>
  <si>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</si>
  <si>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</si>
  <si>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</si>
  <si>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</si>
  <si>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</si>
  <si>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</si>
  <si>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</si>
  <si>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</si>
  <si>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</si>
  <si>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</si>
  <si>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</si>
  <si>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</si>
  <si>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</si>
  <si>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</si>
  <si>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</si>
  <si>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</si>
  <si>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</si>
  <si>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</si>
  <si>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</si>
  <si>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</si>
  <si>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</si>
  <si>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</si>
  <si>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</si>
  <si>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</si>
  <si>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</si>
  <si>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</si>
  <si>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</si>
  <si>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</si>
  <si>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</si>
  <si>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</si>
  <si>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</si>
  <si>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</si>
  <si>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</si>
  <si>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</si>
  <si>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</si>
  <si>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</si>
  <si>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</si>
  <si>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</si>
  <si>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</si>
  <si>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</si>
  <si>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</si>
  <si>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</si>
  <si>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</si>
  <si>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</si>
  <si>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</si>
  <si>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</si>
  <si>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</si>
  <si>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</si>
  <si>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</si>
  <si>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</si>
  <si>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</si>
  <si>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</si>
  <si>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</si>
  <si>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</si>
  <si>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</si>
  <si>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</si>
  <si>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</si>
  <si>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</si>
  <si>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</si>
  <si>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</si>
  <si>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</si>
  <si>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</si>
  <si>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</si>
  <si>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</si>
  <si>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</si>
  <si>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</si>
  <si>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</si>
  <si>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</si>
  <si>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</si>
  <si>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</si>
  <si>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</si>
  <si>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</si>
  <si>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</si>
  <si>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</si>
  <si>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</si>
  <si>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</si>
  <si>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</si>
  <si>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</si>
  <si>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</si>
  <si>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</si>
  <si>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</si>
  <si>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</si>
  <si>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</si>
  <si>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</si>
  <si>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</si>
  <si>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</si>
  <si>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</si>
  <si>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</si>
  <si>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</si>
  <si>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</si>
  <si>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</si>
  <si>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</si>
  <si>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</si>
  <si>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</si>
  <si>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</si>
  <si>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</si>
  <si>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</si>
  <si>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</si>
  <si>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</si>
  <si>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</si>
  <si>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</si>
  <si>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</si>
  <si>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</si>
  <si>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</si>
  <si>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</si>
  <si>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</si>
  <si>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</si>
  <si>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</si>
  <si>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</si>
  <si>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</si>
  <si>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</si>
  <si>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</si>
  <si>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</si>
  <si>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</si>
  <si>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</si>
  <si>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</si>
  <si>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</si>
  <si>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</si>
  <si>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</si>
  <si>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</si>
  <si>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</si>
  <si>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</si>
  <si>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</si>
  <si>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</si>
  <si>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</si>
  <si>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</si>
  <si>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</si>
  <si>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</si>
  <si>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</si>
  <si>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</si>
  <si>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</si>
  <si>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</si>
  <si>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</si>
  <si>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</si>
  <si>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</si>
  <si>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</si>
  <si>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</si>
  <si>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</si>
  <si>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</si>
  <si>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</si>
  <si>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</si>
  <si>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</si>
  <si>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</si>
  <si>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</si>
  <si>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</si>
  <si>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</si>
  <si>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</si>
  <si>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</si>
  <si>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</si>
  <si>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</si>
  <si>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</si>
  <si>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</si>
  <si>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</si>
  <si>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</si>
  <si>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</si>
  <si>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</si>
  <si>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</si>
  <si>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</si>
  <si>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</si>
  <si>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</si>
  <si>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</si>
  <si>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</si>
  <si>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</si>
  <si>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</si>
  <si>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</si>
  <si>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</si>
  <si>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</si>
  <si>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</si>
  <si>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</si>
  <si>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</si>
  <si>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</si>
  <si>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</si>
  <si>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</si>
  <si>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</si>
  <si>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</si>
  <si>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</si>
  <si>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</si>
  <si>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</si>
  <si>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</si>
  <si>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</si>
  <si>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</si>
  <si>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</si>
  <si>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</si>
  <si>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</si>
  <si>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</si>
  <si>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</si>
  <si>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</si>
  <si>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</si>
  <si>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</si>
  <si>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</si>
  <si>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</si>
  <si>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</si>
  <si>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</si>
  <si>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</si>
  <si>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</si>
  <si>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</si>
  <si>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</si>
  <si>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</si>
  <si>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</si>
  <si>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</si>
  <si>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</si>
  <si>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</si>
  <si>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</si>
  <si>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</si>
  <si>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</si>
  <si>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</si>
  <si>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</si>
  <si>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</si>
  <si>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</si>
  <si>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</si>
  <si>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</si>
  <si>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</si>
  <si>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</si>
  <si>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</si>
  <si>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</si>
  <si>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</si>
  <si>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</si>
  <si>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</si>
  <si>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</si>
  <si>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</si>
  <si>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</si>
  <si>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</si>
  <si>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</si>
  <si>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</si>
  <si>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</si>
  <si>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</si>
  <si>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</si>
  <si>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</si>
  <si>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</si>
  <si>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</si>
  <si>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</si>
  <si>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</si>
  <si>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</si>
  <si>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</si>
  <si>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</si>
  <si>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</si>
  <si>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</si>
  <si>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</si>
  <si>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</si>
  <si>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</si>
  <si>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</si>
  <si>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</si>
  <si>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</si>
  <si>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</si>
  <si>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</si>
  <si>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</si>
  <si>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</si>
  <si>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</si>
  <si>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</si>
  <si>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</si>
  <si>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</si>
  <si>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</si>
  <si>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</si>
  <si>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</si>
  <si>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</si>
  <si>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</si>
  <si>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</si>
  <si>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</si>
  <si>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</si>
  <si>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</si>
  <si>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</si>
  <si>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</si>
  <si>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</si>
  <si>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</si>
  <si>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</si>
  <si>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</si>
  <si>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</si>
  <si>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</si>
  <si>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</si>
  <si>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</si>
  <si>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</si>
  <si>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</si>
  <si>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</si>
  <si>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</si>
  <si>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</si>
  <si>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</si>
  <si>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</si>
  <si>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</si>
  <si>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</si>
  <si>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</si>
  <si>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</si>
  <si>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</si>
  <si>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</si>
  <si>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</si>
  <si>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</si>
  <si>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</si>
  <si>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</si>
  <si>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</si>
  <si>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</si>
  <si>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</si>
  <si>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</si>
  <si>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</si>
  <si>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</si>
  <si>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</si>
  <si>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</si>
  <si>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</si>
  <si>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</si>
  <si>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</si>
  <si>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</si>
  <si>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</si>
  <si>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</si>
  <si>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</si>
  <si>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</si>
  <si>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</si>
  <si>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</si>
  <si>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</si>
  <si>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</si>
  <si>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</si>
  <si>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</si>
  <si>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</si>
  <si>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</si>
  <si>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</si>
  <si>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</si>
  <si>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</si>
  <si>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</si>
  <si>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</si>
  <si>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</si>
  <si>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</si>
  <si>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</si>
  <si>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</si>
  <si>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</si>
  <si>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</si>
  <si>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</si>
  <si>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</si>
  <si>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</si>
  <si>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</si>
  <si>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</si>
  <si>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</si>
  <si>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</si>
  <si>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</si>
  <si>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</si>
  <si>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</si>
  <si>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</si>
  <si>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</si>
  <si>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</si>
  <si>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</si>
  <si>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</si>
  <si>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</si>
  <si>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</si>
  <si>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</si>
  <si>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</si>
  <si>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</si>
  <si>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</si>
  <si>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</si>
  <si>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</si>
  <si>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</si>
  <si>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</si>
  <si>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</si>
  <si>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</si>
  <si>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</si>
  <si>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</si>
  <si>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</si>
  <si>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</si>
  <si>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</si>
  <si>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</si>
  <si>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</si>
  <si>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</si>
  <si>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</si>
  <si>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</si>
  <si>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</si>
  <si>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</si>
  <si>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</si>
  <si>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</si>
  <si>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</si>
  <si>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</si>
  <si>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</si>
  <si>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</si>
  <si>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</si>
  <si>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</si>
  <si>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</si>
  <si>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</si>
  <si>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</si>
  <si>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</si>
  <si>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</si>
  <si>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</si>
  <si>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</si>
  <si>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</si>
  <si>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</si>
  <si>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</si>
  <si>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</si>
  <si>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</si>
  <si>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</si>
  <si>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</si>
  <si>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</si>
  <si>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</si>
  <si>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</si>
  <si>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</si>
  <si>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</si>
  <si>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</si>
  <si>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</si>
  <si>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</si>
  <si>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</si>
  <si>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</si>
  <si>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</si>
  <si>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</si>
  <si>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</si>
  <si>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</si>
  <si>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</si>
  <si>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</si>
  <si>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</si>
  <si>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</si>
  <si>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</si>
  <si>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</si>
  <si>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</si>
  <si>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</si>
  <si>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</si>
  <si>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</si>
  <si>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</si>
  <si>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</si>
  <si>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</si>
  <si>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</si>
  <si>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</si>
  <si>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</si>
  <si>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</si>
  <si>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</si>
  <si>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</si>
  <si>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</si>
  <si>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</si>
  <si>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</si>
  <si>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</si>
  <si>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</si>
  <si>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</si>
  <si>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</si>
  <si>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</si>
  <si>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</si>
  <si>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</si>
  <si>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</si>
  <si>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</si>
  <si>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</si>
  <si>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</si>
  <si>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</si>
  <si>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</si>
  <si>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</si>
  <si>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</si>
  <si>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</si>
  <si>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</si>
  <si>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</si>
  <si>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</si>
  <si>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</si>
  <si>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</si>
  <si>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</si>
  <si>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</si>
  <si>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</si>
  <si>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</si>
  <si>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</si>
  <si>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</si>
  <si>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</si>
  <si>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</si>
  <si>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</si>
  <si>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</si>
  <si>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</si>
  <si>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</si>
  <si>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</si>
  <si>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</si>
  <si>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</si>
  <si>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</si>
  <si>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</si>
  <si>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</si>
  <si>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</si>
  <si>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</si>
  <si>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</si>
  <si>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</si>
  <si>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</si>
  <si>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</si>
  <si>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</si>
  <si>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</si>
  <si>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</si>
  <si>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</si>
  <si>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</si>
  <si>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</si>
  <si>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</si>
  <si>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</si>
  <si>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</si>
  <si>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</si>
  <si>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</si>
  <si>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</si>
  <si>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</si>
  <si>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</si>
  <si>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</si>
  <si>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</si>
  <si>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</si>
  <si>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</si>
  <si>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</si>
  <si>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</si>
  <si>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</si>
  <si>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</si>
  <si>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</si>
  <si>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</si>
  <si>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</si>
  <si>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</si>
  <si>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</si>
  <si>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</si>
  <si>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</si>
  <si>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</si>
  <si>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</si>
  <si>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</si>
  <si>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</si>
  <si>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</si>
  <si>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</si>
  <si>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</si>
  <si>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</si>
  <si>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</si>
  <si>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</si>
  <si>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</si>
  <si>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</si>
  <si>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</si>
  <si>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</si>
  <si>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</si>
  <si>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</si>
  <si>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</si>
  <si>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</si>
  <si>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</si>
  <si>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</si>
  <si>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</si>
  <si>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</si>
  <si>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</si>
  <si>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</si>
  <si>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</si>
  <si>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</si>
  <si>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</si>
  <si>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</si>
  <si>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</si>
  <si>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</si>
  <si>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</si>
  <si>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</si>
  <si>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</si>
  <si>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</si>
  <si>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</si>
  <si>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</si>
  <si>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</si>
  <si>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</si>
  <si>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</si>
  <si>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</si>
  <si>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</si>
  <si>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</si>
  <si>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</si>
  <si>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</si>
  <si>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</si>
  <si>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</si>
  <si>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</si>
  <si>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</si>
  <si>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</si>
  <si>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</si>
  <si>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</si>
  <si>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</si>
  <si>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</si>
  <si>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</si>
  <si>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</si>
  <si>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</si>
  <si>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</si>
  <si>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</si>
  <si>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</si>
  <si>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</si>
  <si>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</si>
  <si>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</si>
  <si>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</si>
  <si>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</si>
  <si>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</si>
  <si>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</si>
  <si>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</si>
  <si>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</si>
  <si>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</si>
  <si>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</si>
  <si>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</si>
  <si>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</si>
  <si>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</si>
  <si>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</si>
  <si>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</si>
  <si>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</si>
  <si>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</si>
  <si>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</si>
  <si>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</si>
  <si>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</si>
  <si>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</si>
  <si>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</si>
  <si>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</si>
  <si>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</si>
  <si>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</si>
  <si>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</si>
  <si>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</si>
  <si>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</si>
  <si>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</si>
  <si>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</si>
  <si>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</si>
  <si>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</si>
  <si>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</si>
  <si>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</si>
  <si>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</si>
  <si>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</si>
  <si>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</si>
  <si>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</si>
  <si>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</si>
  <si>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</si>
  <si>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</si>
  <si>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</si>
  <si>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</si>
  <si>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</si>
  <si>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</si>
  <si>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</si>
  <si>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</si>
  <si>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</si>
  <si>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</si>
  <si>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</si>
  <si>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</si>
  <si>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</si>
  <si>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</si>
  <si>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</si>
  <si>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</si>
  <si>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</si>
  <si>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</si>
  <si>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</si>
  <si>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</si>
  <si>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</si>
  <si>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</si>
  <si>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</si>
  <si>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</si>
  <si>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</si>
  <si>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</si>
  <si>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</si>
  <si>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</si>
  <si>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</si>
  <si>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</si>
  <si>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</si>
  <si>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</si>
  <si>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</si>
  <si>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</si>
  <si>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</si>
  <si>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</si>
  <si>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</si>
  <si>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</si>
  <si>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</si>
  <si>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</si>
  <si>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</si>
  <si>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</si>
  <si>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</si>
  <si>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</si>
  <si>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</si>
  <si>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</si>
  <si>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</si>
  <si>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</si>
  <si>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</si>
  <si>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</si>
  <si>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</si>
  <si>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</si>
  <si>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</si>
  <si>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</si>
  <si>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</si>
  <si>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</si>
  <si>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</si>
  <si>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</si>
  <si>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</si>
  <si>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</si>
  <si>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</si>
  <si>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</si>
  <si>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</si>
  <si>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</si>
  <si>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</si>
  <si>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</si>
  <si>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</si>
  <si>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</si>
  <si>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</si>
  <si>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</si>
  <si>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</si>
  <si>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</si>
  <si>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</si>
  <si>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</si>
  <si>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</si>
  <si>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</si>
  <si>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</si>
  <si>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</si>
  <si>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</si>
  <si>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</si>
  <si>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</si>
  <si>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</si>
  <si>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</si>
  <si>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</si>
  <si>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</si>
  <si>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</si>
  <si>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</si>
  <si>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</si>
  <si>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</si>
  <si>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</si>
  <si>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</si>
  <si>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</si>
  <si>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</si>
  <si>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</si>
  <si>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</si>
  <si>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</si>
  <si>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</si>
  <si>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</si>
  <si>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</si>
  <si>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</si>
  <si>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</si>
  <si>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</si>
  <si>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</si>
  <si>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</si>
  <si>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</si>
  <si>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</si>
  <si>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</si>
  <si>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</si>
  <si>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</si>
  <si>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</si>
  <si>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</si>
  <si>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</si>
  <si>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</si>
  <si>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</si>
  <si>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</si>
  <si>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</si>
  <si>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</si>
  <si>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</si>
  <si>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</si>
  <si>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</si>
  <si>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</si>
  <si>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</si>
  <si>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</si>
  <si>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</si>
  <si>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</si>
  <si>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</si>
  <si>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</si>
  <si>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</si>
  <si>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</si>
  <si>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</si>
  <si>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</si>
  <si>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</si>
  <si>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</si>
  <si>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</si>
  <si>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</si>
  <si>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</si>
  <si>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</si>
  <si>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</si>
  <si>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</si>
  <si>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</si>
  <si>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</si>
  <si>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</si>
  <si>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</si>
  <si>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</si>
  <si>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</si>
  <si>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</si>
  <si>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</si>
  <si>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</si>
  <si>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</si>
  <si>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</si>
  <si>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</si>
  <si>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</si>
  <si>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</si>
  <si>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</si>
  <si>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</si>
  <si>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</si>
  <si>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</si>
  <si>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</si>
  <si>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</si>
  <si>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</si>
  <si>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</si>
  <si>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</si>
  <si>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</si>
  <si>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</si>
  <si>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</si>
  <si>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</si>
  <si>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</si>
  <si>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</si>
  <si>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</si>
  <si>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</si>
  <si>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</si>
  <si>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</si>
  <si>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</si>
  <si>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</si>
  <si>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</si>
  <si>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</si>
  <si>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</si>
  <si>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</si>
  <si>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</si>
  <si>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</si>
  <si>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</si>
  <si>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</si>
  <si>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</si>
  <si>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</si>
  <si>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</si>
  <si>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</si>
  <si>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</si>
  <si>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</si>
  <si>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</si>
  <si>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</si>
  <si>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</si>
  <si>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</si>
  <si>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</si>
  <si>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</si>
  <si>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</si>
  <si>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</si>
  <si>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</si>
  <si>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</si>
  <si>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</si>
  <si>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</si>
  <si>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</si>
  <si>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</si>
  <si>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</si>
  <si>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</si>
  <si>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</si>
  <si>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</si>
  <si>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</si>
  <si>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</si>
  <si>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</si>
  <si>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</si>
  <si>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</si>
  <si>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</si>
  <si>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</si>
  <si>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</si>
  <si>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</si>
  <si>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</si>
  <si>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</si>
  <si>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</si>
  <si>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</si>
  <si>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</si>
  <si>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</si>
  <si>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</si>
  <si>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</si>
  <si>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</si>
  <si>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</si>
  <si>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</si>
  <si>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</si>
  <si>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</si>
  <si>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</si>
  <si>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</si>
  <si>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</si>
  <si>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</si>
  <si>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</si>
  <si>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</si>
  <si>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</si>
  <si>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</si>
  <si>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</si>
  <si>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</si>
  <si>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</si>
  <si>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</si>
  <si>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</si>
  <si>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</si>
  <si>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</si>
  <si>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</si>
  <si>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</si>
  <si>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</si>
  <si>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</si>
  <si>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</si>
  <si>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</si>
  <si>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</si>
  <si>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</si>
  <si>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</si>
  <si>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</si>
  <si>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</si>
  <si>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</si>
  <si>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</si>
  <si>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</si>
  <si>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</si>
  <si>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</si>
  <si>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</si>
  <si>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</si>
  <si>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</si>
  <si>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</si>
  <si>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</si>
  <si>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</si>
  <si>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</si>
  <si>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</si>
  <si>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</si>
  <si>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</si>
  <si>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</si>
  <si>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</si>
  <si>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</si>
  <si>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</si>
  <si>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</si>
  <si>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</si>
  <si>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</si>
  <si>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</si>
  <si>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</si>
  <si>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</si>
  <si>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</si>
  <si>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</si>
  <si>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</si>
  <si>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</si>
  <si>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</si>
  <si>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</si>
  <si>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</si>
  <si>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</si>
  <si>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</si>
  <si>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</si>
  <si>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</si>
  <si>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</si>
  <si>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</si>
  <si>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</si>
  <si>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</si>
  <si>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</si>
  <si>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</si>
  <si>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</si>
  <si>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</si>
  <si>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</si>
  <si>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</si>
  <si>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</si>
  <si>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</si>
  <si>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</si>
  <si>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</si>
  <si>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</si>
  <si>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</si>
  <si>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</si>
  <si>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</si>
  <si>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</si>
  <si>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</si>
  <si>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</si>
  <si>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</si>
  <si>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</si>
  <si>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</si>
  <si>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</si>
  <si>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</si>
  <si>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</si>
  <si>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</si>
  <si>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</si>
  <si>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</si>
  <si>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</si>
  <si>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</si>
  <si>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</si>
  <si>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</si>
  <si>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</si>
  <si>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</si>
  <si>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</si>
  <si>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</si>
  <si>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</si>
  <si>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</si>
  <si>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</si>
  <si>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</si>
  <si>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</si>
  <si>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</si>
  <si>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</si>
  <si>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</si>
  <si>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</si>
  <si>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</si>
  <si>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</si>
  <si>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</si>
  <si>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</si>
  <si>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</si>
  <si>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</si>
  <si>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</si>
  <si>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</si>
  <si>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</si>
  <si>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</si>
  <si>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</si>
  <si>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</si>
  <si>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</si>
  <si>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</si>
  <si>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</si>
  <si>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</si>
  <si>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</si>
  <si>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</si>
  <si>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</si>
  <si>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</si>
  <si>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</si>
  <si>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</si>
  <si>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</si>
  <si>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</si>
  <si>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</si>
  <si>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</si>
  <si>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</si>
  <si>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</si>
  <si>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</si>
  <si>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</si>
  <si>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</si>
  <si>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</si>
  <si>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</si>
  <si>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</si>
  <si>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</si>
  <si>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</si>
  <si>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</si>
  <si>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</si>
  <si>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</si>
  <si>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</si>
  <si>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</si>
  <si>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</si>
  <si>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</si>
  <si>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</si>
  <si>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</si>
  <si>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</si>
  <si>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</si>
  <si>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</si>
  <si>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</si>
  <si>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</si>
  <si>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</si>
  <si>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</si>
  <si>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</si>
  <si>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</si>
  <si>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</si>
  <si>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</si>
  <si>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</si>
  <si>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</si>
  <si>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</si>
  <si>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</si>
  <si>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</si>
  <si>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</si>
  <si>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</si>
  <si>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</si>
  <si>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</si>
  <si>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</si>
  <si>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</si>
  <si>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</si>
  <si>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</si>
  <si>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</si>
  <si>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</si>
  <si>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</si>
  <si>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</si>
  <si>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</si>
  <si>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</si>
  <si>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</si>
  <si>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</si>
  <si>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</si>
  <si>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</si>
  <si>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</si>
  <si>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</si>
  <si>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</si>
  <si>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</si>
  <si>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</si>
  <si>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</si>
  <si>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</si>
  <si>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</si>
  <si>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</si>
  <si>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</si>
  <si>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</si>
  <si>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</si>
  <si>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</si>
  <si>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</si>
  <si>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</si>
  <si>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</si>
  <si>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</si>
  <si>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</si>
  <si>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</si>
  <si>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</si>
  <si>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</si>
  <si>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</si>
  <si>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</si>
  <si>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</si>
  <si>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</si>
  <si>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</si>
  <si>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</si>
  <si>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</si>
  <si>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</si>
  <si>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</si>
  <si>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</si>
  <si>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</si>
  <si>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</si>
  <si>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</si>
  <si>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</si>
  <si>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</si>
  <si>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</si>
  <si>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</si>
  <si>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</si>
  <si>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</si>
  <si>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</si>
  <si>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</si>
  <si>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</si>
  <si>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</si>
  <si>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</si>
  <si>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</si>
  <si>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</si>
  <si>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</si>
  <si>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</si>
  <si>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</si>
  <si>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</si>
  <si>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</si>
  <si>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</si>
  <si>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</si>
  <si>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</si>
  <si>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</si>
  <si>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</si>
  <si>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</si>
  <si>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</si>
  <si>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</si>
  <si>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</si>
  <si>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</si>
  <si>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</si>
  <si>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</si>
  <si>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</si>
  <si>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</si>
  <si>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</si>
  <si>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</si>
  <si>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</si>
  <si>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</si>
  <si>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</si>
  <si>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</si>
  <si>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</si>
  <si>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</si>
  <si>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</si>
  <si>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</si>
  <si>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</si>
  <si>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</si>
  <si>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</si>
  <si>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</si>
  <si>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</si>
  <si>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</si>
  <si>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</si>
  <si>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</si>
  <si>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</si>
  <si>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</si>
  <si>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</si>
  <si>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</si>
  <si>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</si>
  <si>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</si>
  <si>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</si>
  <si>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</si>
  <si>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</si>
  <si>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</si>
  <si>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</si>
  <si>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</si>
  <si>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</si>
  <si>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</si>
  <si>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</si>
  <si>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</si>
  <si>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</si>
  <si>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</si>
  <si>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</si>
  <si>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</si>
  <si>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</si>
  <si>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</si>
  <si>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</si>
  <si>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</si>
  <si>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</si>
  <si>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</si>
  <si>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</si>
  <si>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</si>
  <si>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</si>
  <si>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</si>
  <si>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</si>
  <si>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</si>
  <si>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</si>
  <si>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</si>
  <si>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</si>
  <si>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</si>
  <si>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</si>
  <si>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</si>
  <si>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</si>
  <si>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</si>
  <si>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</si>
  <si>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</si>
  <si>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</si>
  <si>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</si>
  <si>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</si>
  <si>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</si>
  <si>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</si>
  <si>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</si>
  <si>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</si>
  <si>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</si>
  <si>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</si>
  <si>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</si>
  <si>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</si>
  <si>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</si>
  <si>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</si>
  <si>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</si>
  <si>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</si>
  <si>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</si>
  <si>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</si>
  <si>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</si>
  <si>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</si>
  <si>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</si>
  <si>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</si>
  <si>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</si>
  <si>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</si>
  <si>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</si>
  <si>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</si>
  <si>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</si>
  <si>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</si>
  <si>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</si>
  <si>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</si>
  <si>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</si>
  <si>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</si>
  <si>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</si>
  <si>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</si>
  <si>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</si>
  <si>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</si>
  <si>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</si>
  <si>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</si>
  <si>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</si>
  <si>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</si>
  <si>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</si>
  <si>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</si>
  <si>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</si>
  <si>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</si>
  <si>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</si>
  <si>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</si>
  <si>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</si>
  <si>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</si>
  <si>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</si>
  <si>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</si>
  <si>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</si>
  <si>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</si>
  <si>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</si>
  <si>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</si>
  <si>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</si>
  <si>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</si>
  <si>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</si>
  <si>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</si>
  <si>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</si>
  <si>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</si>
  <si>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</si>
  <si>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</si>
  <si>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</si>
  <si>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</si>
  <si>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</si>
  <si>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</si>
  <si>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</si>
  <si>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</si>
  <si>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</si>
  <si>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</si>
  <si>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</si>
  <si>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</si>
  <si>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</si>
  <si>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</si>
  <si>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</si>
  <si>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</si>
  <si>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</si>
  <si>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</si>
  <si>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</si>
  <si>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</si>
  <si>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</si>
  <si>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</si>
  <si>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</si>
  <si>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</si>
  <si>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</si>
  <si>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</si>
  <si>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</si>
  <si>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</si>
  <si>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</si>
  <si>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</si>
  <si>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</si>
  <si>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</si>
  <si>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</si>
  <si>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</si>
  <si>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</si>
  <si>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</si>
  <si>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</si>
  <si>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</si>
  <si>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</si>
  <si>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</si>
  <si>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</si>
  <si>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</si>
  <si>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</si>
  <si>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</si>
  <si>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</si>
  <si>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</si>
  <si>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</si>
  <si>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</si>
  <si>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</si>
  <si>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</si>
  <si>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</si>
  <si>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</si>
  <si>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</si>
  <si>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</si>
  <si>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</si>
  <si>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</si>
  <si>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</si>
  <si>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</si>
  <si>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</si>
  <si>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</si>
  <si>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</si>
  <si>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</si>
  <si>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</si>
  <si>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</si>
  <si>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</si>
  <si>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</si>
  <si>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</si>
  <si>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</si>
  <si>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</si>
  <si>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</si>
  <si>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</si>
  <si>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</si>
  <si>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</si>
  <si>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</si>
  <si>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</si>
  <si>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</si>
  <si>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</si>
  <si>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</si>
  <si>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</si>
  <si>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</si>
  <si>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</si>
  <si>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</si>
  <si>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</si>
  <si>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</si>
  <si>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</si>
  <si>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</si>
  <si>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</si>
  <si>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</si>
  <si>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</si>
  <si>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</si>
  <si>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</si>
  <si>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</si>
  <si>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</si>
  <si>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</si>
  <si>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</si>
  <si>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</si>
  <si>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</si>
  <si>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</si>
  <si>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</si>
  <si>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</si>
  <si>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</si>
  <si>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</si>
  <si>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</si>
  <si>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</si>
  <si>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</si>
  <si>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</si>
  <si>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</si>
  <si>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</si>
  <si>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</si>
  <si>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</si>
  <si>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</si>
  <si>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</si>
  <si>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</si>
  <si>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</si>
  <si>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</si>
  <si>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</si>
  <si>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</si>
  <si>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</si>
  <si>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</si>
  <si>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</si>
  <si>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</si>
  <si>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</si>
  <si>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</si>
  <si>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</si>
  <si>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</si>
  <si>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</si>
  <si>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</si>
  <si>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</si>
  <si>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</si>
  <si>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</si>
  <si>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</si>
  <si>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</si>
  <si>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</si>
  <si>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</si>
  <si>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</si>
  <si>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</si>
  <si>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</si>
  <si>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</si>
  <si>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</si>
  <si>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</si>
  <si>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</si>
  <si>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</si>
  <si>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</si>
  <si>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</si>
  <si>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</si>
  <si>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</si>
  <si>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</si>
  <si>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</si>
  <si>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</si>
  <si>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</si>
  <si>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</si>
  <si>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</si>
  <si>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</si>
  <si>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</si>
  <si>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</si>
  <si>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</si>
  <si>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</si>
  <si>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</si>
  <si>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</si>
  <si>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</si>
  <si>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</si>
  <si>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</si>
  <si>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</si>
  <si>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</si>
  <si>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</si>
  <si>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</si>
  <si>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</si>
  <si>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</si>
  <si>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</si>
  <si>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</si>
  <si>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</si>
  <si>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</si>
  <si>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</si>
  <si>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</si>
  <si>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</si>
  <si>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</si>
  <si>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</si>
  <si>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</si>
  <si>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</si>
  <si>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</si>
  <si>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</si>
  <si>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</si>
  <si>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</si>
  <si>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</si>
  <si>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</si>
  <si>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</si>
  <si>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</si>
  <si>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</si>
  <si>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</si>
  <si>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</si>
  <si>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</si>
  <si>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</si>
  <si>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</si>
  <si>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</si>
  <si>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</si>
  <si>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</si>
  <si>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</si>
  <si>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</si>
  <si>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</si>
  <si>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</si>
  <si>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</si>
  <si>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</si>
  <si>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</si>
  <si>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</si>
  <si>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</si>
  <si>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</si>
  <si>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</si>
  <si>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</si>
  <si>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</si>
  <si>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</si>
  <si>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</si>
  <si>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</si>
  <si>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</si>
  <si>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</si>
  <si>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</si>
  <si>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</si>
  <si>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</si>
  <si>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</si>
  <si>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</si>
  <si>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</si>
  <si>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</si>
  <si>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</si>
  <si>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</si>
  <si>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</si>
  <si>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</si>
  <si>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</si>
  <si>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</si>
  <si>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</si>
  <si>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</si>
  <si>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</si>
  <si>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</si>
  <si>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</si>
  <si>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</si>
  <si>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</si>
  <si>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</si>
  <si>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</si>
  <si>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</si>
  <si>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</si>
  <si>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</si>
  <si>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</si>
  <si>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</si>
  <si>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</si>
  <si>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</si>
  <si>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</si>
  <si>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</si>
  <si>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</si>
  <si>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</si>
  <si>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</si>
  <si>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</si>
  <si>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</si>
  <si>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</si>
  <si>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</si>
  <si>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</si>
  <si>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</si>
  <si>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</si>
  <si>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</si>
  <si>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</si>
  <si>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</si>
  <si>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</si>
  <si>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</si>
  <si>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</si>
  <si>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</si>
  <si>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</si>
  <si>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</si>
  <si>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</si>
  <si>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</si>
  <si>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</si>
  <si>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</si>
  <si>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</si>
  <si>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</si>
  <si>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</si>
  <si>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</si>
  <si>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</si>
  <si>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</si>
  <si>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</si>
  <si>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</si>
  <si>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</si>
  <si>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</si>
  <si>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</si>
  <si>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</si>
  <si>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</si>
  <si>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</si>
  <si>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</si>
  <si>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</si>
  <si>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</si>
  <si>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</si>
  <si>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</si>
  <si>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</si>
  <si>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</si>
  <si>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</si>
  <si>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</si>
  <si>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</si>
  <si>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</si>
  <si>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</si>
  <si>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</si>
  <si>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</si>
  <si>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</si>
  <si>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</si>
  <si>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</si>
  <si>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</si>
  <si>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</si>
  <si>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</si>
  <si>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</si>
  <si>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</si>
  <si>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</si>
  <si>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</si>
  <si>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</si>
  <si>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</si>
  <si>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</si>
  <si>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</si>
  <si>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</si>
  <si>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</si>
  <si>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</si>
  <si>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</si>
  <si>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</si>
  <si>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</si>
  <si>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</si>
  <si>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</si>
  <si>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</si>
  <si>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</si>
  <si>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</si>
  <si>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</si>
  <si>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</si>
  <si>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</si>
  <si>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</si>
  <si>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</si>
  <si>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</si>
  <si>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</si>
  <si>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</si>
  <si>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</si>
  <si>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</si>
  <si>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</si>
  <si>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</si>
  <si>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</si>
  <si>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</si>
  <si>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</si>
  <si>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</si>
  <si>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</si>
  <si>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</si>
  <si>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</si>
  <si>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</si>
  <si>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</si>
  <si>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</si>
  <si>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</si>
  <si>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</si>
  <si>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</si>
  <si>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</si>
  <si>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</si>
  <si>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</si>
  <si>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</si>
  <si>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</si>
  <si>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</si>
  <si>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</si>
  <si>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</si>
  <si>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</si>
  <si>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</si>
  <si>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</si>
  <si>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</si>
  <si>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</si>
  <si>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</si>
  <si>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</si>
  <si>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</si>
  <si>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</si>
  <si>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</si>
  <si>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</si>
  <si>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</si>
  <si>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</si>
  <si>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</si>
  <si>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</si>
  <si>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</si>
  <si>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</si>
  <si>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</si>
  <si>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</si>
  <si>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</si>
  <si>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</si>
  <si>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</si>
  <si>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</si>
  <si>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</si>
  <si>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</si>
  <si>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</si>
  <si>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</si>
  <si>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</si>
  <si>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</si>
  <si>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</si>
  <si>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</si>
  <si>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</si>
  <si>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</si>
  <si>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</si>
  <si>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</si>
  <si>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</si>
  <si>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</si>
  <si>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</si>
  <si>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</si>
  <si>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</si>
  <si>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</si>
  <si>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</si>
  <si>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</si>
  <si>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</si>
  <si>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</si>
  <si>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</si>
  <si>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</si>
  <si>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</si>
  <si>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</si>
  <si>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</si>
  <si>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</si>
  <si>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</si>
  <si>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</si>
  <si>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</si>
  <si>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</si>
  <si>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</si>
  <si>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</si>
  <si>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</si>
  <si>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</si>
  <si>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</si>
  <si>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</si>
  <si>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</si>
  <si>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</si>
  <si>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</si>
  <si>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</si>
  <si>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</si>
  <si>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</si>
  <si>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</si>
  <si>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</si>
  <si>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</si>
  <si>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</si>
  <si>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</si>
  <si>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</si>
  <si>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</si>
  <si>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</si>
  <si>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</si>
  <si>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</si>
  <si>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</si>
  <si>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</si>
  <si>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</si>
  <si>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</si>
  <si>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</si>
  <si>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</si>
  <si>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</si>
  <si>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</si>
  <si>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</si>
  <si>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</si>
  <si>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</si>
  <si>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</si>
  <si>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</si>
  <si>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</si>
  <si>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</si>
  <si>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</si>
  <si>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</si>
  <si>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</si>
  <si>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</si>
  <si>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</si>
  <si>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</si>
  <si>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</si>
  <si>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</si>
  <si>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</si>
  <si>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</si>
  <si>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</si>
  <si>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</si>
  <si>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</si>
  <si>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</si>
  <si>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</si>
  <si>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</si>
  <si>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</si>
  <si>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</si>
  <si>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</si>
  <si>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</si>
  <si>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</si>
  <si>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</si>
  <si>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</si>
  <si>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</si>
  <si>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</si>
  <si>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</si>
  <si>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</si>
  <si>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</si>
  <si>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</si>
  <si>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</si>
  <si>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</si>
  <si>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</si>
  <si>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</si>
  <si>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</si>
  <si>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</si>
  <si>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</si>
  <si>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</si>
  <si>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</si>
  <si>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</si>
  <si>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</si>
  <si>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</si>
  <si>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</si>
  <si>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</si>
  <si>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</si>
  <si>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</si>
  <si>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</si>
  <si>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</si>
  <si>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</si>
  <si>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</si>
  <si>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</si>
  <si>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</si>
  <si>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</si>
  <si>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</si>
  <si>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</si>
  <si>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</si>
  <si>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</si>
  <si>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</si>
  <si>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</si>
  <si>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</si>
  <si>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</si>
  <si>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</si>
  <si>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</si>
  <si>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</si>
  <si>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</si>
  <si>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</si>
  <si>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</si>
  <si>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</si>
  <si>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</si>
  <si>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</si>
  <si>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</si>
  <si>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</si>
  <si>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</si>
  <si>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</si>
  <si>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</si>
  <si>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</si>
  <si>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</si>
  <si>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</si>
  <si>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</si>
  <si>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</si>
  <si>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</si>
  <si>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</si>
  <si>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</si>
  <si>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</si>
  <si>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</si>
  <si>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</si>
  <si>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</si>
  <si>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</si>
  <si>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</si>
  <si>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</si>
  <si>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</si>
  <si>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</si>
  <si>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</si>
  <si>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</si>
  <si>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</si>
  <si>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</si>
  <si>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</si>
  <si>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</si>
  <si>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</si>
  <si>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</si>
  <si>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</si>
  <si>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</si>
  <si>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</si>
  <si>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</si>
  <si>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</si>
  <si>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</si>
  <si>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</si>
  <si>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</si>
  <si>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</si>
  <si>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</si>
  <si>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</si>
  <si>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</si>
  <si>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</si>
  <si>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</si>
  <si>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</si>
  <si>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</si>
  <si>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</si>
  <si>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</si>
  <si>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</si>
  <si>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</si>
  <si>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</si>
  <si>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</si>
  <si>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</si>
  <si>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</si>
  <si>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</si>
  <si>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</si>
  <si>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</si>
  <si>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</si>
  <si>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</si>
  <si>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</si>
  <si>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</si>
  <si>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</si>
  <si>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</si>
  <si>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</si>
  <si>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</si>
  <si>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</si>
  <si>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</si>
  <si>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</si>
  <si>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</si>
  <si>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</si>
  <si>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</si>
  <si>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</si>
  <si>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</si>
  <si>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</si>
  <si>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</si>
  <si>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</si>
  <si>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</si>
  <si>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</si>
  <si>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</si>
  <si>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</si>
  <si>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</si>
  <si>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</si>
  <si>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</si>
  <si>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</si>
  <si>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</si>
  <si>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</si>
  <si>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</si>
  <si>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</si>
  <si>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</si>
  <si>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</si>
  <si>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</si>
  <si>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</si>
  <si>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</si>
  <si>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</si>
  <si>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</si>
  <si>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</si>
  <si>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</si>
  <si>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</si>
  <si>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</si>
  <si>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</si>
  <si>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</si>
  <si>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</si>
  <si>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</si>
  <si>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</si>
  <si>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</si>
  <si>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</si>
  <si>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</si>
  <si>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</si>
  <si>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</si>
  <si>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</si>
  <si>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</si>
  <si>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</si>
  <si>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</si>
  <si>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</si>
  <si>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</si>
  <si>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</si>
  <si>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</si>
  <si>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</si>
  <si>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</si>
  <si>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</si>
  <si>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</si>
  <si>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</si>
  <si>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</si>
  <si>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</si>
  <si>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</si>
  <si>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</si>
  <si>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</si>
  <si>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</si>
  <si>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</si>
  <si>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</si>
  <si>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</si>
  <si>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</si>
  <si>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</si>
  <si>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</si>
  <si>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</si>
  <si>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</si>
  <si>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</si>
  <si>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</si>
  <si>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</si>
  <si>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</si>
  <si>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</si>
  <si>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</si>
  <si>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</si>
  <si>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</si>
  <si>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</si>
  <si>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</si>
  <si>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</si>
  <si>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</si>
  <si>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</si>
  <si>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</si>
  <si>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</si>
  <si>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</si>
  <si>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</si>
  <si>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</si>
  <si>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</si>
  <si>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</si>
  <si>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</si>
  <si>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</si>
  <si>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</si>
  <si>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</si>
  <si>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</si>
  <si>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</si>
  <si>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</si>
  <si>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</si>
  <si>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</si>
  <si>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</si>
  <si>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</si>
  <si>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</si>
  <si>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</si>
  <si>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</si>
  <si>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</si>
  <si>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</si>
  <si>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</si>
  <si>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</si>
  <si>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</si>
  <si>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</si>
  <si>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</si>
  <si>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</si>
  <si>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</si>
  <si>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</si>
  <si>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</si>
  <si>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</si>
  <si>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</si>
  <si>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</si>
  <si>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</si>
  <si>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</si>
  <si>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</si>
  <si>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</si>
  <si>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</si>
  <si>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</si>
  <si>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</si>
  <si>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</si>
  <si>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</si>
  <si>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</si>
  <si>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</si>
  <si>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</si>
  <si>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</si>
  <si>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</si>
  <si>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</si>
  <si>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</si>
  <si>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</si>
  <si>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</si>
  <si>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</si>
  <si>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</si>
  <si>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</si>
  <si>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</si>
  <si>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</si>
  <si>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</si>
  <si>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</si>
  <si>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</si>
  <si>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</si>
  <si>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</si>
  <si>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</si>
  <si>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</si>
  <si>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</si>
  <si>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</si>
  <si>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</si>
  <si>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</si>
  <si>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</si>
  <si>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</si>
  <si>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</si>
  <si>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</si>
  <si>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</si>
  <si>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</si>
  <si>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</si>
  <si>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</si>
  <si>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</si>
  <si>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</si>
  <si>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</si>
  <si>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</si>
  <si>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</si>
  <si>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</si>
  <si>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</si>
  <si>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</si>
  <si>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</si>
  <si>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</si>
  <si>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</si>
  <si>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</si>
  <si>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</si>
  <si>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</si>
  <si>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</si>
  <si>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</si>
  <si>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</si>
  <si>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</si>
  <si>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</si>
  <si>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</si>
  <si>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</si>
  <si>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</si>
  <si>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</si>
  <si>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</si>
  <si>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</si>
  <si>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</si>
  <si>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</si>
  <si>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</si>
  <si>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</si>
  <si>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</si>
  <si>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</si>
  <si>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</si>
  <si>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</si>
  <si>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</si>
  <si>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</si>
  <si>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</si>
  <si>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</si>
  <si>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</si>
  <si>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</si>
  <si>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</si>
  <si>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</si>
  <si>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</si>
  <si>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</si>
  <si>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</si>
  <si>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</si>
  <si>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</si>
  <si>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</si>
  <si>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</si>
  <si>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</si>
  <si>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</si>
  <si>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</si>
  <si>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</si>
  <si>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</si>
  <si>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</si>
  <si>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</si>
  <si>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</si>
  <si>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</si>
  <si>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</si>
  <si>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</si>
  <si>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</si>
  <si>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</si>
  <si>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</si>
  <si>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</si>
  <si>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</si>
  <si>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</si>
  <si>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</si>
  <si>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</si>
  <si>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</si>
  <si>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</si>
  <si>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</si>
  <si>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</si>
  <si>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</si>
  <si>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</si>
  <si>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</si>
  <si>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</si>
  <si>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</si>
  <si>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</si>
  <si>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</si>
  <si>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</si>
  <si>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</si>
  <si>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</si>
  <si>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</si>
  <si>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</si>
  <si>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</si>
  <si>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</si>
  <si>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</si>
  <si>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</si>
  <si>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</si>
  <si>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</si>
  <si>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</si>
  <si>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</si>
  <si>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</si>
  <si>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</si>
  <si>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</si>
  <si>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</si>
  <si>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</si>
  <si>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</si>
  <si>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</si>
  <si>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</si>
  <si>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</si>
  <si>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</si>
  <si>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</si>
  <si>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</si>
  <si>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</si>
  <si>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</si>
  <si>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</si>
  <si>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</si>
  <si>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</si>
  <si>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</si>
  <si>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</si>
  <si>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</si>
  <si>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</si>
  <si>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</si>
  <si>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</si>
  <si>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</si>
  <si>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</si>
  <si>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</si>
  <si>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</si>
  <si>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</si>
  <si>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</si>
  <si>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</si>
  <si>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</si>
  <si>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</si>
  <si>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</si>
  <si>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</si>
  <si>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</si>
  <si>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</si>
  <si>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</si>
  <si>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</si>
  <si>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</si>
  <si>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</si>
  <si>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</si>
  <si>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</si>
  <si>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</si>
  <si>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</si>
  <si>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</si>
  <si>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</si>
  <si>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</si>
  <si>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</si>
  <si>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</si>
  <si>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</si>
  <si>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</si>
  <si>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</si>
  <si>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</si>
  <si>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</si>
  <si>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</si>
  <si>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</si>
  <si>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</si>
  <si>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</si>
  <si>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</si>
  <si>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</si>
  <si>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</si>
  <si>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</si>
  <si>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</si>
  <si>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</si>
  <si>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</si>
  <si>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</si>
  <si>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</si>
  <si>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</si>
  <si>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</si>
  <si>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</si>
  <si>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</si>
  <si>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</si>
  <si>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</si>
  <si>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</si>
  <si>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</si>
  <si>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</si>
  <si>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</si>
  <si>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</si>
  <si>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</si>
  <si>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</si>
  <si>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</si>
  <si>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</si>
  <si>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</si>
  <si>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</si>
  <si>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</si>
  <si>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</si>
  <si>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</si>
  <si>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</si>
  <si>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</si>
  <si>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</si>
  <si>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</si>
  <si>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</si>
  <si>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</si>
  <si>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</si>
  <si>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</si>
  <si>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</si>
  <si>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</si>
  <si>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</si>
  <si>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</si>
  <si>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</si>
  <si>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</si>
  <si>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</si>
  <si>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</si>
  <si>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</si>
  <si>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</si>
  <si>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</si>
  <si>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</si>
  <si>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</si>
  <si>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</si>
  <si>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</si>
  <si>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</si>
  <si>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</si>
  <si>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</si>
  <si>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</si>
  <si>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</si>
  <si>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</si>
  <si>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</si>
  <si>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</si>
  <si>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</si>
  <si>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</si>
  <si>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</si>
  <si>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</si>
  <si>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</si>
  <si>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</si>
  <si>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</si>
  <si>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</si>
  <si>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</si>
  <si>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</si>
  <si>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</si>
  <si>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</si>
  <si>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</si>
  <si>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</si>
  <si>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</si>
  <si>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</si>
  <si>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</si>
  <si>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</si>
  <si>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</si>
  <si>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</si>
  <si>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</si>
  <si>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</si>
  <si>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</si>
  <si>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</si>
  <si>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</si>
  <si>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</si>
  <si>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</si>
  <si>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</si>
  <si>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</si>
  <si>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</si>
  <si>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</si>
  <si>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</si>
  <si>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</si>
  <si>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</si>
  <si>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</si>
  <si>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</si>
  <si>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</si>
  <si>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</si>
  <si>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</si>
  <si>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</si>
  <si>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</si>
  <si>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</si>
  <si>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</si>
  <si>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</si>
  <si>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</si>
  <si>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</si>
  <si>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</si>
  <si>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</si>
  <si>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</si>
  <si>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</si>
  <si>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</si>
  <si>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</si>
  <si>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</si>
  <si>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</si>
  <si>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</si>
  <si>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</si>
  <si>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</si>
  <si>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</si>
  <si>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</si>
  <si>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</si>
  <si>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</si>
  <si>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</si>
  <si>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</si>
  <si>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</si>
  <si>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</si>
  <si>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</si>
  <si>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</si>
  <si>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</si>
  <si>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</si>
  <si>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</si>
  <si>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</si>
  <si>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</si>
  <si>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</si>
  <si>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</si>
  <si>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</si>
  <si>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</si>
  <si>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</si>
  <si>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</si>
  <si>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</si>
  <si>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</si>
  <si>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</si>
  <si>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</si>
  <si>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</si>
  <si>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</si>
  <si>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</si>
  <si>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</si>
  <si>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</si>
  <si>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</si>
  <si>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</si>
  <si>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</si>
  <si>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</si>
  <si>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</si>
  <si>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</si>
  <si>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</si>
  <si>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</si>
  <si>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</si>
  <si>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</si>
  <si>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</si>
  <si>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</si>
  <si>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</si>
  <si>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</si>
  <si>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</si>
  <si>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</si>
  <si>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</si>
  <si>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</si>
  <si>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</si>
  <si>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</si>
  <si>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</si>
  <si>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</si>
  <si>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</si>
  <si>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</si>
  <si>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</si>
  <si>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</si>
  <si>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</si>
  <si>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</si>
  <si>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</si>
  <si>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</si>
  <si>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</si>
  <si>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</si>
  <si>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</si>
  <si>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</si>
  <si>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</si>
  <si>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</si>
  <si>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</si>
  <si>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</si>
  <si>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</si>
  <si>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</si>
  <si>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</si>
  <si>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</si>
  <si>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</si>
  <si>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</si>
  <si>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</si>
  <si>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</si>
  <si>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</si>
  <si>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</si>
  <si>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</si>
  <si>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</si>
  <si>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</si>
  <si>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</si>
  <si>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</si>
  <si>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</si>
  <si>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</si>
  <si>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</si>
  <si>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</si>
  <si>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</si>
  <si>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</si>
  <si>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</si>
  <si>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</si>
  <si>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</si>
  <si>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</si>
  <si>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</si>
  <si>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</si>
  <si>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</si>
  <si>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</si>
  <si>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</si>
  <si>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</si>
  <si>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</si>
  <si>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</si>
  <si>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</si>
  <si>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</si>
  <si>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</si>
  <si>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</si>
  <si>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</si>
  <si>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</si>
  <si>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</si>
  <si>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</si>
  <si>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</si>
  <si>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</si>
  <si>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</si>
  <si>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</si>
  <si>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</si>
  <si>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</si>
  <si>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</si>
  <si>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</si>
  <si>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</si>
  <si>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</si>
  <si>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</si>
  <si>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</si>
  <si>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</si>
  <si>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</si>
  <si>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</si>
  <si>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</si>
  <si>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</si>
  <si>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</si>
  <si>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</si>
  <si>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</si>
  <si>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</si>
  <si>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</si>
  <si>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</si>
  <si>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</si>
  <si>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</si>
  <si>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</si>
  <si>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</si>
  <si>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</si>
  <si>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</si>
  <si>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</si>
  <si>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</si>
  <si>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</si>
  <si>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</si>
  <si>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</si>
  <si>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</si>
  <si>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</si>
  <si>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</si>
  <si>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</si>
  <si>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</si>
  <si>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</si>
  <si>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</si>
  <si>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</si>
  <si>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</si>
  <si>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</si>
  <si>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</si>
  <si>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</si>
  <si>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</si>
  <si>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</si>
  <si>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</si>
  <si>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</si>
  <si>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</si>
  <si>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</si>
  <si>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</si>
  <si>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</si>
  <si>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</si>
  <si>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</si>
  <si>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</si>
  <si>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</si>
  <si>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</si>
  <si>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</si>
  <si>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</si>
  <si>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</si>
  <si>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</si>
  <si>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</si>
  <si>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</si>
  <si>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</si>
  <si>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</si>
  <si>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</si>
  <si>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</si>
  <si>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</si>
  <si>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</si>
  <si>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</si>
  <si>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</si>
  <si>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</si>
  <si>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</si>
  <si>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</si>
  <si>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</si>
  <si>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</si>
  <si>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</si>
  <si>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</si>
  <si>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</si>
  <si>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</si>
  <si>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</si>
  <si>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</si>
  <si>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</si>
  <si>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</si>
  <si>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</si>
  <si>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</si>
  <si>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</si>
  <si>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</si>
  <si>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</si>
  <si>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</si>
  <si>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</si>
  <si>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</si>
  <si>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</si>
  <si>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</si>
  <si>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</si>
  <si>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</si>
  <si>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</si>
  <si>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</si>
  <si>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</si>
  <si>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</si>
  <si>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</si>
  <si>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</si>
  <si>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</si>
  <si>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</si>
  <si>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</si>
  <si>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</si>
  <si>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</si>
  <si>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</si>
  <si>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</si>
  <si>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</si>
  <si>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</si>
  <si>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</si>
  <si>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</si>
  <si>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</si>
  <si>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</si>
  <si>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</si>
  <si>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</si>
  <si>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</si>
  <si>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</si>
  <si>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</si>
  <si>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</si>
  <si>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</si>
  <si>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</si>
  <si>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</si>
  <si>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</si>
  <si>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</si>
  <si>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</si>
  <si>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</si>
  <si>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</si>
  <si>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</si>
  <si>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</si>
  <si>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</si>
  <si>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</si>
  <si>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</si>
  <si>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</si>
  <si>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</si>
  <si>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</si>
  <si>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</si>
  <si>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</si>
  <si>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</si>
  <si>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</si>
  <si>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</si>
  <si>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</si>
  <si>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</si>
  <si>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</si>
  <si>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</si>
  <si>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</si>
  <si>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</si>
  <si>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</si>
  <si>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</si>
  <si>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</si>
  <si>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</si>
  <si>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</si>
  <si>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</si>
  <si>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</si>
  <si>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</si>
  <si>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</si>
  <si>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</si>
  <si>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</si>
  <si>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</si>
  <si>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</si>
  <si>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</si>
  <si>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</si>
  <si>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</si>
  <si>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</si>
  <si>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</si>
  <si>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</si>
  <si>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</si>
  <si>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</si>
  <si>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</si>
  <si>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</si>
  <si>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</si>
  <si>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</si>
  <si>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</si>
  <si>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</si>
  <si>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</si>
  <si>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</si>
  <si>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</si>
  <si>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</si>
  <si>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</si>
  <si>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</si>
  <si>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</si>
  <si>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</si>
  <si>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</si>
  <si>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</si>
  <si>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</si>
  <si>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</si>
  <si>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</si>
  <si>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</si>
  <si>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</si>
  <si>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</si>
  <si>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</si>
  <si>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</si>
  <si>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</si>
  <si>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</si>
  <si>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</si>
  <si>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</si>
  <si>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</si>
  <si>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</si>
  <si>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</si>
  <si>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</si>
  <si>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</si>
  <si>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</si>
  <si>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</si>
  <si>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</si>
  <si>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</si>
  <si>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</si>
  <si>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</si>
  <si>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</si>
  <si>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</si>
  <si>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</si>
  <si>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</si>
  <si>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</si>
  <si>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</si>
  <si>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</si>
  <si>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</si>
  <si>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</si>
  <si>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</si>
  <si>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</si>
  <si>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</si>
  <si>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</si>
  <si>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</si>
  <si>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</si>
  <si>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</si>
  <si>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</si>
  <si>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</si>
  <si>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</si>
  <si>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</si>
  <si>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</si>
  <si>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</si>
  <si>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</si>
  <si>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</si>
  <si>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</si>
  <si>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</si>
  <si>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</si>
  <si>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</si>
  <si>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</si>
  <si>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</si>
  <si>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</si>
  <si>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</si>
  <si>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</si>
  <si>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</si>
  <si>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</si>
  <si>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</si>
  <si>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</si>
  <si>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</si>
  <si>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</si>
  <si>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</si>
  <si>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</si>
  <si>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</si>
  <si>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</si>
  <si>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</si>
  <si>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</si>
  <si>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</si>
  <si>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</si>
  <si>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</si>
  <si>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</si>
  <si>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</si>
  <si>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</si>
  <si>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</si>
  <si>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</si>
  <si>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</si>
  <si>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</si>
  <si>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</si>
  <si>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</si>
  <si>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</si>
  <si>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</si>
  <si>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</si>
  <si>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</si>
  <si>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</si>
  <si>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</si>
  <si>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</si>
  <si>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</si>
  <si>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</si>
  <si>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</si>
  <si>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</si>
  <si>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</si>
  <si>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</si>
  <si>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</si>
  <si>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</si>
  <si>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</si>
  <si>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</si>
  <si>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</si>
  <si>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</si>
  <si>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</si>
  <si>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</si>
  <si>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</si>
  <si>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</si>
  <si>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</si>
  <si>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</si>
  <si>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</si>
  <si>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</si>
  <si>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</si>
  <si>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</si>
  <si>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</si>
  <si>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</si>
  <si>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</si>
  <si>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</si>
  <si>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</si>
  <si>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</si>
  <si>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</si>
  <si>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</si>
  <si>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</si>
  <si>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</si>
  <si>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</si>
  <si>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</si>
  <si>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</si>
  <si>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</si>
  <si>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</si>
  <si>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</si>
  <si>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</si>
  <si>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</si>
  <si>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</si>
  <si>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</si>
  <si>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</si>
  <si>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</si>
  <si>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</si>
  <si>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</si>
  <si>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</si>
  <si>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</si>
  <si>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</si>
  <si>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</si>
  <si>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</si>
  <si>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</si>
  <si>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</si>
  <si>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</si>
  <si>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</si>
  <si>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</si>
  <si>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</si>
  <si>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</si>
  <si>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</si>
  <si>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</si>
  <si>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</si>
  <si>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</si>
  <si>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</si>
  <si>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</si>
  <si>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</si>
  <si>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</si>
  <si>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</si>
  <si>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</si>
  <si>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</si>
  <si>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</si>
  <si>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</si>
  <si>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</si>
  <si>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</si>
  <si>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</si>
  <si>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</si>
  <si>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</si>
  <si>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</si>
  <si>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</si>
  <si>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</si>
  <si>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</si>
  <si>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</si>
  <si>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</si>
  <si>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</si>
  <si>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</si>
  <si>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</si>
  <si>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</si>
  <si>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</si>
  <si>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</si>
  <si>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</si>
  <si>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</si>
  <si>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</si>
  <si>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</si>
  <si>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</si>
  <si>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</si>
  <si>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</si>
  <si>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</si>
  <si>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</si>
  <si>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</si>
  <si>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</si>
  <si>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</si>
  <si>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</si>
  <si>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</si>
  <si>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</si>
  <si>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</si>
  <si>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</si>
  <si>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</si>
  <si>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</si>
  <si>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</si>
  <si>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</si>
  <si>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</si>
  <si>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</si>
  <si>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</si>
  <si>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</si>
  <si>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</si>
  <si>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</si>
  <si>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</si>
  <si>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</si>
  <si>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</si>
  <si>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</si>
  <si>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</si>
  <si>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</si>
  <si>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</si>
  <si>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</si>
  <si>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</si>
  <si>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</si>
  <si>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</si>
  <si>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</si>
  <si>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</si>
  <si>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</si>
  <si>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</si>
  <si>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</si>
  <si>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</si>
  <si>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</si>
  <si>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</si>
  <si>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</si>
  <si>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</si>
  <si>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</si>
  <si>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</si>
  <si>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</si>
  <si>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</si>
  <si>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</si>
  <si>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</si>
  <si>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</si>
  <si>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</si>
  <si>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</si>
  <si>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</si>
  <si>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</si>
  <si>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</si>
  <si>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</si>
  <si>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</si>
  <si>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</si>
  <si>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</si>
  <si>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</si>
  <si>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</si>
  <si>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</si>
  <si>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</si>
  <si>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</si>
  <si>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</si>
  <si>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</si>
  <si>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</si>
  <si>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</si>
  <si>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</si>
  <si>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</si>
  <si>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</si>
  <si>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</si>
  <si>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</si>
  <si>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</si>
  <si>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</si>
  <si>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</si>
  <si>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</si>
  <si>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</si>
  <si>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</si>
  <si>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</si>
  <si>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</si>
  <si>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</si>
  <si>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</si>
  <si>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</si>
  <si>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</si>
  <si>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</si>
  <si>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</si>
  <si>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</si>
  <si>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</si>
  <si>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</si>
  <si>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</si>
  <si>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</si>
  <si>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</si>
  <si>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</si>
  <si>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</si>
  <si>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</si>
  <si>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</si>
  <si>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</si>
  <si>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</si>
  <si>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</si>
  <si>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</si>
  <si>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</si>
  <si>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</si>
  <si>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</si>
  <si>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</si>
  <si>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</si>
  <si>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</si>
  <si>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</si>
  <si>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</si>
  <si>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</si>
  <si>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</si>
  <si>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</si>
  <si>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</si>
  <si>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</si>
  <si>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</si>
  <si>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</si>
  <si>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</si>
  <si>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</si>
  <si>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</si>
  <si>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</si>
  <si>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</si>
  <si>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</si>
  <si>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</si>
  <si>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</si>
  <si>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</si>
  <si>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</si>
  <si>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</si>
  <si>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</si>
  <si>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</si>
  <si>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</si>
  <si>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</si>
  <si>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</si>
  <si>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</si>
  <si>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</si>
  <si>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</si>
  <si>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</si>
  <si>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</si>
  <si>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</si>
  <si>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</si>
  <si>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</si>
  <si>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</si>
  <si>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</si>
  <si>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</si>
  <si>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</si>
  <si>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</si>
  <si>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</si>
  <si>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</si>
  <si>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</si>
  <si>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</si>
  <si>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</si>
  <si>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</si>
  <si>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</si>
  <si>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</si>
  <si>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</si>
  <si>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</si>
  <si>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</si>
  <si>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</si>
  <si>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</si>
  <si>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</si>
  <si>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</si>
  <si>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</si>
  <si>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</si>
  <si>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</si>
  <si>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</si>
  <si>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</si>
  <si>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</si>
  <si>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</si>
  <si>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</si>
  <si>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</si>
  <si>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</si>
  <si>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</si>
  <si>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</si>
  <si>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</si>
  <si>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</si>
  <si>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</si>
  <si>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</si>
  <si>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</si>
  <si>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</si>
  <si>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</si>
  <si>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</si>
  <si>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</si>
  <si>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</si>
  <si>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</si>
  <si>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</si>
  <si>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</si>
  <si>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</si>
  <si>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</si>
  <si>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</si>
  <si>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</si>
  <si>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</si>
  <si>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</si>
  <si>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</si>
  <si>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</si>
  <si>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</si>
  <si>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</si>
  <si>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</si>
  <si>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</si>
  <si>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</si>
  <si>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</si>
  <si>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</si>
  <si>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</si>
  <si>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</si>
  <si>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</si>
  <si>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</si>
  <si>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</si>
  <si>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</si>
  <si>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</si>
  <si>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</si>
  <si>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</si>
  <si>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</si>
  <si>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</si>
  <si>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</si>
  <si>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</si>
  <si>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</si>
  <si>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</si>
  <si>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</si>
  <si>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</si>
  <si>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</si>
  <si>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</si>
  <si>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</si>
  <si>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</si>
  <si>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</si>
  <si>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</si>
  <si>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</si>
  <si>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</si>
  <si>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</si>
  <si>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</si>
  <si>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</si>
  <si>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</si>
  <si>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</si>
  <si>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</si>
  <si>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</si>
  <si>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</si>
  <si>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</si>
  <si>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</si>
  <si>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</si>
  <si>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</si>
  <si>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</si>
  <si>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</si>
  <si>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</si>
  <si>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</si>
  <si>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</si>
  <si>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</si>
  <si>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</si>
  <si>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</si>
  <si>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</si>
  <si>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</si>
  <si>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</si>
  <si>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</si>
  <si>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</si>
  <si>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</si>
  <si>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</si>
  <si>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</si>
  <si>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</si>
  <si>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</si>
  <si>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</si>
  <si>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</si>
  <si>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</si>
  <si>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</si>
  <si>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</si>
  <si>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</si>
  <si>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</si>
  <si>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</si>
  <si>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</si>
  <si>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</si>
  <si>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</si>
  <si>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</si>
  <si>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</si>
  <si>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</si>
  <si>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</si>
  <si>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</si>
  <si>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</si>
  <si>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</si>
  <si>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</si>
  <si>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</si>
  <si>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</si>
  <si>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</si>
  <si>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</si>
  <si>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</si>
  <si>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</si>
  <si>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</si>
  <si>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</si>
  <si>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</si>
  <si>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</si>
  <si>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</si>
  <si>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</si>
  <si>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</si>
  <si>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</si>
  <si>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</si>
  <si>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</si>
  <si>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</si>
  <si>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</si>
  <si>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</si>
  <si>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</si>
  <si>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</si>
  <si>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</si>
  <si>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</si>
  <si>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</si>
  <si>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</si>
  <si>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</si>
  <si>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</si>
  <si>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</si>
  <si>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</si>
  <si>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</si>
  <si>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</si>
  <si>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</si>
  <si>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</si>
  <si>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</si>
  <si>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</si>
  <si>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</si>
  <si>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</si>
  <si>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</si>
  <si>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</si>
  <si>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</si>
  <si>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</si>
  <si>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</si>
  <si>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</si>
  <si>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</si>
  <si>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</si>
  <si>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</si>
  <si>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</si>
  <si>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</si>
  <si>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</si>
  <si>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</si>
  <si>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</si>
  <si>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</si>
  <si>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</si>
  <si>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</si>
  <si>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</si>
  <si>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</si>
  <si>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</si>
  <si>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</si>
  <si>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</si>
  <si>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</si>
  <si>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</si>
  <si>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</si>
  <si>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</si>
  <si>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</si>
  <si>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</si>
  <si>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</si>
  <si>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</si>
  <si>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</si>
  <si>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</si>
  <si>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</si>
  <si>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</si>
  <si>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</si>
  <si>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</si>
  <si>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</si>
  <si>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</si>
  <si>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</si>
  <si>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</si>
  <si>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</si>
  <si>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</si>
  <si>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</si>
  <si>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</si>
  <si>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</si>
  <si>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</si>
  <si>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</si>
  <si>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</si>
  <si>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</si>
  <si>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</si>
  <si>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</si>
  <si>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</si>
  <si>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</si>
  <si>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</si>
  <si>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</si>
  <si>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</si>
  <si>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</si>
  <si>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</si>
  <si>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</si>
  <si>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</si>
  <si>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</si>
  <si>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</si>
  <si>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</si>
  <si>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</si>
  <si>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</si>
  <si>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</si>
  <si>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</si>
  <si>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</si>
  <si>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</si>
  <si>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</si>
  <si>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</si>
  <si>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</si>
  <si>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</si>
  <si>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</si>
  <si>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</si>
  <si>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</si>
  <si>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</si>
  <si>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</si>
  <si>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</si>
  <si>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</si>
  <si>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</si>
  <si>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</si>
  <si>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</si>
  <si>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</si>
  <si>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</si>
  <si>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</si>
  <si>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</si>
  <si>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</si>
  <si>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</si>
  <si>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</si>
  <si>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</si>
  <si>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</si>
  <si>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</si>
  <si>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</si>
  <si>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</si>
  <si>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</si>
  <si>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</si>
  <si>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</si>
  <si>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</si>
  <si>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</si>
  <si>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</si>
  <si>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</si>
  <si>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</si>
  <si>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</si>
  <si>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</si>
  <si>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</si>
  <si>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</si>
  <si>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</si>
  <si>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</si>
  <si>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</si>
  <si>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</si>
  <si>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</si>
  <si>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</si>
  <si>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</si>
  <si>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</si>
  <si>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</si>
  <si>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</si>
  <si>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</si>
  <si>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</si>
  <si>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</si>
  <si>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</si>
  <si>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</si>
  <si>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</si>
  <si>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</si>
  <si>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</si>
  <si>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</si>
  <si>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</si>
  <si>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</si>
  <si>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</si>
  <si>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</si>
  <si>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</si>
  <si>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</si>
  <si>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</si>
  <si>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</si>
  <si>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</si>
  <si>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</si>
  <si>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</si>
  <si>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</si>
  <si>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</si>
  <si>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</si>
  <si>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</si>
  <si>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</si>
  <si>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</si>
  <si>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</si>
  <si>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</si>
  <si>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</si>
  <si>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</si>
  <si>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</si>
  <si>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</si>
  <si>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</si>
  <si>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</si>
  <si>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</si>
  <si>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</si>
  <si>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</si>
  <si>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</si>
  <si>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</si>
  <si>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</si>
  <si>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</si>
  <si>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</si>
  <si>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</si>
  <si>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</si>
  <si>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</si>
  <si>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</si>
  <si>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</si>
  <si>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</si>
  <si>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</si>
  <si>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</si>
  <si>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</si>
  <si>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</si>
  <si>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</si>
  <si>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</si>
  <si>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</si>
  <si>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</si>
  <si>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</si>
  <si>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</si>
  <si>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</si>
  <si>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</si>
  <si>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</si>
  <si>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</si>
  <si>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</si>
  <si>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</si>
  <si>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</si>
  <si>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</si>
  <si>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</si>
  <si>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</si>
  <si>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</si>
  <si>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</si>
  <si>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</si>
  <si>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</si>
  <si>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</si>
  <si>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</si>
  <si>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</si>
  <si>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</si>
  <si>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</si>
  <si>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</si>
  <si>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</si>
  <si>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</si>
  <si>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</si>
  <si>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</si>
  <si>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</si>
  <si>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</si>
  <si>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</si>
  <si>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</si>
  <si>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</si>
  <si>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</si>
  <si>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</si>
  <si>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</si>
  <si>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</si>
  <si>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</si>
  <si>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</si>
  <si>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</si>
  <si>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</si>
  <si>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</si>
  <si>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</si>
  <si>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</si>
  <si>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</si>
  <si>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</si>
  <si>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</si>
  <si>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</si>
  <si>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</si>
  <si>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</si>
  <si>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</si>
  <si>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</si>
  <si>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</si>
  <si>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</si>
  <si>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</si>
  <si>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</si>
  <si>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</si>
  <si>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</si>
  <si>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</si>
  <si>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</si>
  <si>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</si>
  <si>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</si>
  <si>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</si>
  <si>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</si>
  <si>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</si>
  <si>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</si>
  <si>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</si>
  <si>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</si>
  <si>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</si>
  <si>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</si>
  <si>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</si>
  <si>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</si>
  <si>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</si>
  <si>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</si>
  <si>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</si>
  <si>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</si>
  <si>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</si>
  <si>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</si>
  <si>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</si>
  <si>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</si>
  <si>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</si>
  <si>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</si>
  <si>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</si>
  <si>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</si>
  <si>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</si>
  <si>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</si>
  <si>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</si>
  <si>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</si>
  <si>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</si>
  <si>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</si>
  <si>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</si>
  <si>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</si>
  <si>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</si>
  <si>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</si>
  <si>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</si>
  <si>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</si>
  <si>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</si>
  <si>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</si>
  <si>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</si>
  <si>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</si>
  <si>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</si>
  <si>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</si>
  <si>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</si>
  <si>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</si>
  <si>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</si>
  <si>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</si>
  <si>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</si>
  <si>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</si>
  <si>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</si>
  <si>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</si>
  <si>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</si>
  <si>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</si>
  <si>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</si>
  <si>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</si>
  <si>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</si>
  <si>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</si>
  <si>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</si>
  <si>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</si>
  <si>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</si>
  <si>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</si>
  <si>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</si>
  <si>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</si>
  <si>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</si>
  <si>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</si>
  <si>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</si>
  <si>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</si>
  <si>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</si>
  <si>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</si>
  <si>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</si>
  <si>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</si>
  <si>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</si>
  <si>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</si>
  <si>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</si>
  <si>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</si>
  <si>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</si>
  <si>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</si>
  <si>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</si>
  <si>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</si>
  <si>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</si>
  <si>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</si>
  <si>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</si>
  <si>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</si>
  <si>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</si>
  <si>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</si>
  <si>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</si>
  <si>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</si>
  <si>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</si>
  <si>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</si>
  <si>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</si>
  <si>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</si>
  <si>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</si>
  <si>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</si>
  <si>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</si>
  <si>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</si>
  <si>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</si>
  <si>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</si>
  <si>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</si>
  <si>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</si>
  <si>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</si>
  <si>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</si>
  <si>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</si>
  <si>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</si>
  <si>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</si>
  <si>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</si>
  <si>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</si>
  <si>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</si>
  <si>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</si>
  <si>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</si>
  <si>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</si>
  <si>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</si>
  <si>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</si>
  <si>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</si>
  <si>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</si>
  <si>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</si>
  <si>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</si>
  <si>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</si>
  <si>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</si>
  <si>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</si>
  <si>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</si>
  <si>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</si>
  <si>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</si>
  <si>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</si>
  <si>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</si>
  <si>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</si>
  <si>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</si>
  <si>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</si>
  <si>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</si>
  <si>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</si>
  <si>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</si>
  <si>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</si>
  <si>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</si>
  <si>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</si>
  <si>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</si>
  <si>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</si>
  <si>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</si>
  <si>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</si>
  <si>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</si>
  <si>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</si>
  <si>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</si>
  <si>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</si>
  <si>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</si>
  <si>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</si>
  <si>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</si>
  <si>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</si>
  <si>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</si>
  <si>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</si>
  <si>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</si>
  <si>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</si>
  <si>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</si>
  <si>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</si>
  <si>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</si>
  <si>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</si>
  <si>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</si>
  <si>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</si>
  <si>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</si>
  <si>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</si>
  <si>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</si>
  <si>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</si>
  <si>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</si>
  <si>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</si>
  <si>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</si>
  <si>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</si>
  <si>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</si>
  <si>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</si>
  <si>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</si>
  <si>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</si>
  <si>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</si>
  <si>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</si>
  <si>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</si>
  <si>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</si>
  <si>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</si>
  <si>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</si>
  <si>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</si>
  <si>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</si>
  <si>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</si>
  <si>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</si>
  <si>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</si>
  <si>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</si>
  <si>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</si>
  <si>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</si>
  <si>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</si>
  <si>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</si>
  <si>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</si>
  <si>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</si>
  <si>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</si>
  <si>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</si>
  <si>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</si>
  <si>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</si>
  <si>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</si>
  <si>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</si>
  <si>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</si>
  <si>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</si>
  <si>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</si>
  <si>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</si>
  <si>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</si>
  <si>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</si>
  <si>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</si>
  <si>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</si>
  <si>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</si>
  <si>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</si>
  <si>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</si>
  <si>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</si>
  <si>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</si>
  <si>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</si>
  <si>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</si>
  <si>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</si>
  <si>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</si>
  <si>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</si>
  <si>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</si>
  <si>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</si>
  <si>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</si>
  <si>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</si>
  <si>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</si>
  <si>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</si>
  <si>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</si>
  <si>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</si>
  <si>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</si>
  <si>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</si>
  <si>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</si>
  <si>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</si>
  <si>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</si>
  <si>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</si>
  <si>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</si>
  <si>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</si>
  <si>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</si>
  <si>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</si>
  <si>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</si>
  <si>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</si>
  <si>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</si>
  <si>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</si>
  <si>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</si>
  <si>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</si>
  <si>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</si>
  <si>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</si>
  <si>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</si>
  <si>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</si>
  <si>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</si>
  <si>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</si>
  <si>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</si>
  <si>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</si>
  <si>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</si>
  <si>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</si>
  <si>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</si>
  <si>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</si>
  <si>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</si>
  <si>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</si>
  <si>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</si>
  <si>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</si>
  <si>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</si>
  <si>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</si>
  <si>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</si>
  <si>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</si>
  <si>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</si>
  <si>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</si>
  <si>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</si>
  <si>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</si>
  <si>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</si>
  <si>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</si>
  <si>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</si>
  <si>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</si>
  <si>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</si>
  <si>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</si>
  <si>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</si>
  <si>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</si>
  <si>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</si>
  <si>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</si>
  <si>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</si>
  <si>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</si>
  <si>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</si>
  <si>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</si>
  <si>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</si>
  <si>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</si>
  <si>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</si>
  <si>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</si>
  <si>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</si>
  <si>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</si>
  <si>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</si>
  <si>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</si>
  <si>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</si>
  <si>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</si>
  <si>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</si>
  <si>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</si>
  <si>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</si>
  <si>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</si>
  <si>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</si>
  <si>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</si>
  <si>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</si>
  <si>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</si>
  <si>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</si>
  <si>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</si>
  <si>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</si>
  <si>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</si>
  <si>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</si>
  <si>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</si>
  <si>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</si>
  <si>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</si>
  <si>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</si>
  <si>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</si>
  <si>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</si>
  <si>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</si>
  <si>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</si>
  <si>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</si>
  <si>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</si>
  <si>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</si>
  <si>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</si>
  <si>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</si>
  <si>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</si>
  <si>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</si>
  <si>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</si>
  <si>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</si>
  <si>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</si>
  <si>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</si>
  <si>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</si>
  <si>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</si>
  <si>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</si>
  <si>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</si>
  <si>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</si>
  <si>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</si>
  <si>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</si>
  <si>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</si>
  <si>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</si>
  <si>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</si>
  <si>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</si>
  <si>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</si>
  <si>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</si>
  <si>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</si>
  <si>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</si>
  <si>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</si>
  <si>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</si>
  <si>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</si>
  <si>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</si>
  <si>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</si>
  <si>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</si>
  <si>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</si>
  <si>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</si>
  <si>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</si>
  <si>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</si>
  <si>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</si>
  <si>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</si>
  <si>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</si>
  <si>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</si>
  <si>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</si>
  <si>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</si>
  <si>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</si>
  <si>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</si>
  <si>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</si>
  <si>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</si>
  <si>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</si>
  <si>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</si>
  <si>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</si>
  <si>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</si>
  <si>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</si>
  <si>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</si>
  <si>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</si>
  <si>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</si>
  <si>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</si>
  <si>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</si>
  <si>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</si>
  <si>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</si>
  <si>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</si>
  <si>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</si>
  <si>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</si>
  <si>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</si>
  <si>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</si>
  <si>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</si>
  <si>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</si>
  <si>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</si>
  <si>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</si>
  <si>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</si>
  <si>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</si>
  <si>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</si>
  <si>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</si>
  <si>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</si>
  <si>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</si>
  <si>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</si>
  <si>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</si>
  <si>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</si>
  <si>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</si>
  <si>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</si>
  <si>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</si>
  <si>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</si>
  <si>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</si>
  <si>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</si>
  <si>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</si>
  <si>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</si>
  <si>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</si>
  <si>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</si>
  <si>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</si>
  <si>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</si>
  <si>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</si>
  <si>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</si>
  <si>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</si>
  <si>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</si>
  <si>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</si>
  <si>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</si>
  <si>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</si>
  <si>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</si>
  <si>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</si>
  <si>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</si>
  <si>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</si>
  <si>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</si>
  <si>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</si>
  <si>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</si>
  <si>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</si>
  <si>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</si>
  <si>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</si>
  <si>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</si>
  <si>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</si>
  <si>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</si>
  <si>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</si>
  <si>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</si>
  <si>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</si>
  <si>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</si>
  <si>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</si>
  <si>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</si>
  <si>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</si>
  <si>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</si>
  <si>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</si>
  <si>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</si>
  <si>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</si>
  <si>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</si>
  <si>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</si>
  <si>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</si>
  <si>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</si>
  <si>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</si>
  <si>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</si>
  <si>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</si>
  <si>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</si>
  <si>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</si>
  <si>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</si>
  <si>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</si>
  <si>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</si>
  <si>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</si>
  <si>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</si>
  <si>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</si>
  <si>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</si>
  <si>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</si>
  <si>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</si>
  <si>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</si>
  <si>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</si>
  <si>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</si>
  <si>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</si>
  <si>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</si>
  <si>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</si>
  <si>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</si>
  <si>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</si>
  <si>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</si>
  <si>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</si>
  <si>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</si>
  <si>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</si>
  <si>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</si>
  <si>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</si>
  <si>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</si>
  <si>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</si>
  <si>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</si>
  <si>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</si>
  <si>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</si>
  <si>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</si>
  <si>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</si>
  <si>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</si>
  <si>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</si>
  <si>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</si>
  <si>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</si>
  <si>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</si>
  <si>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</si>
  <si>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</si>
  <si>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</si>
  <si>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</si>
  <si>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</si>
  <si>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</si>
  <si>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</si>
  <si>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</si>
  <si>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</si>
  <si>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</si>
  <si>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</si>
  <si>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</si>
  <si>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</si>
  <si>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</si>
  <si>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</si>
  <si>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</si>
  <si>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</si>
  <si>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</si>
  <si>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</si>
  <si>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</si>
  <si>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</si>
  <si>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</si>
  <si>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</si>
  <si>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</si>
  <si>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</si>
  <si>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</si>
  <si>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</si>
  <si>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</si>
  <si>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</si>
  <si>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</si>
  <si>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</si>
  <si>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</si>
  <si>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</si>
  <si>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</si>
  <si>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</si>
  <si>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</si>
  <si>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</si>
  <si>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</si>
  <si>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</si>
  <si>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</si>
  <si>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</si>
  <si>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</si>
  <si>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</si>
  <si>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</si>
  <si>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</si>
  <si>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</si>
  <si>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</si>
  <si>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</si>
  <si>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</si>
  <si>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</si>
  <si>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</si>
  <si>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</si>
  <si>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</si>
  <si>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</si>
  <si>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</si>
  <si>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</si>
  <si>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</si>
  <si>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</si>
  <si>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</si>
  <si>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</si>
  <si>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</si>
  <si>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</si>
  <si>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</si>
  <si>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</si>
  <si>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</si>
  <si>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</si>
  <si>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</si>
  <si>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</si>
  <si>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</si>
  <si>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</si>
  <si>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</si>
  <si>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</si>
  <si>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</si>
  <si>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</si>
  <si>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</si>
  <si>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</si>
  <si>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</si>
  <si>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</si>
  <si>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</si>
  <si>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</si>
  <si>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</si>
  <si>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</si>
  <si>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</si>
  <si>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</si>
  <si>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</si>
  <si>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</si>
  <si>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</si>
  <si>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</si>
  <si>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</si>
  <si>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</si>
  <si>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</si>
  <si>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</si>
  <si>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</si>
  <si>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</si>
  <si>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</si>
  <si>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</si>
  <si>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</si>
  <si>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</si>
  <si>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</si>
  <si>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</si>
  <si>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</si>
  <si>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</si>
  <si>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</si>
  <si>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</si>
  <si>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</si>
  <si>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</si>
  <si>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</si>
  <si>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</si>
  <si>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</si>
  <si>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</si>
  <si>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</si>
  <si>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</si>
  <si>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</si>
  <si>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</si>
  <si>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</si>
  <si>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</si>
  <si>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</si>
  <si>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</si>
  <si>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</si>
  <si>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</si>
  <si>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</si>
  <si>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</si>
  <si>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</si>
  <si>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</si>
  <si>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</si>
  <si>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</si>
  <si>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</si>
  <si>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</si>
  <si>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</si>
  <si>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</si>
  <si>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</si>
  <si>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</si>
  <si>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</si>
  <si>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</si>
  <si>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</si>
  <si>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</si>
  <si>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</si>
  <si>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</si>
  <si>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</si>
  <si>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</si>
  <si>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</si>
  <si>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</si>
  <si>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</si>
  <si>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</si>
  <si>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</si>
  <si>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</si>
  <si>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</si>
  <si>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</si>
  <si>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</si>
  <si>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</si>
  <si>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</si>
  <si>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</si>
  <si>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</si>
  <si>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</si>
  <si>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</si>
  <si>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</si>
  <si>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</si>
  <si>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</si>
  <si>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</si>
  <si>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</si>
  <si>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</si>
  <si>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</si>
  <si>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</si>
  <si>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</si>
  <si>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</si>
  <si>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</si>
  <si>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</si>
  <si>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</si>
  <si>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</si>
  <si>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</si>
  <si>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</si>
  <si>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</si>
  <si>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</si>
  <si>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</si>
  <si>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</si>
  <si>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</si>
  <si>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</si>
  <si>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</si>
  <si>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</si>
  <si>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</si>
  <si>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</si>
  <si>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</si>
  <si>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</si>
  <si>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</si>
  <si>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</si>
  <si>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</si>
  <si>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</si>
  <si>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</si>
  <si>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</si>
  <si>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</si>
  <si>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</si>
  <si>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</si>
  <si>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</si>
  <si>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</si>
  <si>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</si>
  <si>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</si>
  <si>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</si>
  <si>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</si>
  <si>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</si>
  <si>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</si>
  <si>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</si>
  <si>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</si>
  <si>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</si>
  <si>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</si>
  <si>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</si>
  <si>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</si>
  <si>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</si>
  <si>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</si>
  <si>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</si>
  <si>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</si>
  <si>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</si>
  <si>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</si>
  <si>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</si>
  <si>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</si>
  <si>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</si>
  <si>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</si>
  <si>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</si>
  <si>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</si>
  <si>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</si>
  <si>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</si>
  <si>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</si>
  <si>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</si>
  <si>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</si>
  <si>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</si>
  <si>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</si>
  <si>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</si>
  <si>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</si>
  <si>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</si>
  <si>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</si>
  <si>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</si>
  <si>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</si>
  <si>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</si>
  <si>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</si>
  <si>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</si>
  <si>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</si>
  <si>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</si>
  <si>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</si>
  <si>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</si>
  <si>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</si>
  <si>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</si>
  <si>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</si>
  <si>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</si>
  <si>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</si>
  <si>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</si>
  <si>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</si>
  <si>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</si>
  <si>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</si>
  <si>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</si>
  <si>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</si>
  <si>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</si>
  <si>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</si>
  <si>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</si>
  <si>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</si>
  <si>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</si>
  <si>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</si>
  <si>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</si>
  <si>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</si>
  <si>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</si>
  <si>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</si>
  <si>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</si>
  <si>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</si>
  <si>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</si>
  <si>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</si>
  <si>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</si>
  <si>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</si>
  <si>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</si>
  <si>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</si>
  <si>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</si>
  <si>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</si>
  <si>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</si>
  <si>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</si>
  <si>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</si>
  <si>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</si>
  <si>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</si>
  <si>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</si>
  <si>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</si>
  <si>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</si>
  <si>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</si>
  <si>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</si>
  <si>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</si>
  <si>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</si>
  <si>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</si>
  <si>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</si>
  <si>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</si>
  <si>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</si>
  <si>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</si>
  <si>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</si>
  <si>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</si>
  <si>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</si>
  <si>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</si>
  <si>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</si>
  <si>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</si>
  <si>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</si>
  <si>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</si>
  <si>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</si>
  <si>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</si>
  <si>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</si>
  <si>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</si>
  <si>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</si>
  <si>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</si>
  <si>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</si>
  <si>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</si>
  <si>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</si>
  <si>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</si>
  <si>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</si>
  <si>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</si>
  <si>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</si>
  <si>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</si>
  <si>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</si>
  <si>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</si>
  <si>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</si>
  <si>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</si>
  <si>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</si>
  <si>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</si>
  <si>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</si>
  <si>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</si>
  <si>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</si>
  <si>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</si>
  <si>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</si>
  <si>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</si>
  <si>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</si>
  <si>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</si>
  <si>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</si>
  <si>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</si>
  <si>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</si>
  <si>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</si>
  <si>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</si>
  <si>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</si>
  <si>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</si>
  <si>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</si>
  <si>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</si>
  <si>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</si>
  <si>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</si>
  <si>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</si>
  <si>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</si>
  <si>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</si>
  <si>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</si>
  <si>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</si>
  <si>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</si>
  <si>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</si>
  <si>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</si>
  <si>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</si>
  <si>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</si>
  <si>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</si>
  <si>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</si>
  <si>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</si>
  <si>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</si>
  <si>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</si>
  <si>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</si>
  <si>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</si>
  <si>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</si>
  <si>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</si>
  <si>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</si>
  <si>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</si>
  <si>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</si>
  <si>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</si>
  <si>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</si>
  <si>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</si>
  <si>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</si>
  <si>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</si>
  <si>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</si>
  <si>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</si>
  <si>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</si>
  <si>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</si>
  <si>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</si>
  <si>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</si>
  <si>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</si>
  <si>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</si>
  <si>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</si>
  <si>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</si>
  <si>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</si>
  <si>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</si>
  <si>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</si>
  <si>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</si>
  <si>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</si>
  <si>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</si>
  <si>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</si>
  <si>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</si>
  <si>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</si>
  <si>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</si>
  <si>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</si>
  <si>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</si>
  <si>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</si>
  <si>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</si>
  <si>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</si>
  <si>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</si>
  <si>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</si>
  <si>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</si>
  <si>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</si>
  <si>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</si>
  <si>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</si>
  <si>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</si>
  <si>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</si>
  <si>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</si>
  <si>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</si>
  <si>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</si>
  <si>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</si>
  <si>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</si>
  <si>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</si>
  <si>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</si>
  <si>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</si>
  <si>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</si>
  <si>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</si>
  <si>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</si>
  <si>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</si>
  <si>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</si>
  <si>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</si>
  <si>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</si>
  <si>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</si>
  <si>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</si>
  <si>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</si>
  <si>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</si>
  <si>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</si>
  <si>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</si>
  <si>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</si>
  <si>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</si>
  <si>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</si>
  <si>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</si>
  <si>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</si>
  <si>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</si>
  <si>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</si>
  <si>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</si>
  <si>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</si>
  <si>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</si>
  <si>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</si>
  <si>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</si>
  <si>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</si>
  <si>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</si>
  <si>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</si>
  <si>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</si>
  <si>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</si>
  <si>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</si>
  <si>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</si>
  <si>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</si>
  <si>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</si>
  <si>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</si>
  <si>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</si>
  <si>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</si>
  <si>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</si>
  <si>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</si>
  <si>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</si>
  <si>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</si>
  <si>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</si>
  <si>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</si>
  <si>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</si>
  <si>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</si>
  <si>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</si>
  <si>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</si>
  <si>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</si>
  <si>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</si>
  <si>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</si>
  <si>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</si>
  <si>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</si>
  <si>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</si>
  <si>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</si>
  <si>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</si>
  <si>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</si>
  <si>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</si>
  <si>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</si>
  <si>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</si>
  <si>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</si>
  <si>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</si>
  <si>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</si>
  <si>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</si>
  <si>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</si>
  <si>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</si>
  <si>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</si>
  <si>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</si>
  <si>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</si>
  <si>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</si>
  <si>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</si>
  <si>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</si>
  <si>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</si>
  <si>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</si>
  <si>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</si>
  <si>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</si>
  <si>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</si>
  <si>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</si>
  <si>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</si>
  <si>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</si>
  <si>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</si>
  <si>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</si>
  <si>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</si>
  <si>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</si>
  <si>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</si>
  <si>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</si>
  <si>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</si>
  <si>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</si>
  <si>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</si>
  <si>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</si>
  <si>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</si>
  <si>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</si>
  <si>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</si>
  <si>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</si>
  <si>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</si>
  <si>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</si>
  <si>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</si>
  <si>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</si>
  <si>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</si>
  <si>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</si>
  <si>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</si>
  <si>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</si>
  <si>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</si>
  <si>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</si>
  <si>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</si>
  <si>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</si>
  <si>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</si>
  <si>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</si>
  <si>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</si>
  <si>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</si>
  <si>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</si>
  <si>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</si>
  <si>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</si>
  <si>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</si>
  <si>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</si>
  <si>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</si>
  <si>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</si>
  <si>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</si>
  <si>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</si>
  <si>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</si>
  <si>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</si>
  <si>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</si>
  <si>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</si>
  <si>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</si>
  <si>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</si>
  <si>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</si>
  <si>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</si>
  <si>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</si>
  <si>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</si>
  <si>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</si>
  <si>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</si>
  <si>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</si>
  <si>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</si>
  <si>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</si>
  <si>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</si>
  <si>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</si>
  <si>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</si>
  <si>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</si>
  <si>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</si>
  <si>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</si>
  <si>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</si>
  <si>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</si>
  <si>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</si>
  <si>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</si>
  <si>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</si>
  <si>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</si>
  <si>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</si>
  <si>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</si>
  <si>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</si>
  <si>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</si>
  <si>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</si>
  <si>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</si>
  <si>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</si>
  <si>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</si>
  <si>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</si>
  <si>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</si>
  <si>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</si>
  <si>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</si>
  <si>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</si>
  <si>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</si>
  <si>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</si>
  <si>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</si>
  <si>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</si>
  <si>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</si>
  <si>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</si>
  <si>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</si>
  <si>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</si>
  <si>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</si>
  <si>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</si>
  <si>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</si>
  <si>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</si>
  <si>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</si>
  <si>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</si>
  <si>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</si>
  <si>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</si>
  <si>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</si>
  <si>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</si>
  <si>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</si>
  <si>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</si>
  <si>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</si>
  <si>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</si>
  <si>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</si>
  <si>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</si>
  <si>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</si>
  <si>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</si>
  <si>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</si>
  <si>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</si>
  <si>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</si>
  <si>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</si>
  <si>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</si>
  <si>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</si>
  <si>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</si>
  <si>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</si>
  <si>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</si>
  <si>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</si>
  <si>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</si>
  <si>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</si>
  <si>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</si>
  <si>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</si>
  <si>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</si>
  <si>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</si>
  <si>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</si>
  <si>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</si>
  <si>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</si>
  <si>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</si>
  <si>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</si>
  <si>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</si>
  <si>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</si>
  <si>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</si>
  <si>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</si>
  <si>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</si>
  <si>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</si>
  <si>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</si>
  <si>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</si>
  <si>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</si>
  <si>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</si>
  <si>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</si>
  <si>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</si>
  <si>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</si>
  <si>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</si>
  <si>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</si>
  <si>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</si>
  <si>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</si>
  <si>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</si>
  <si>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</si>
  <si>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</si>
  <si>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</si>
  <si>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</si>
  <si>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</si>
  <si>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</si>
  <si>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</si>
  <si>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</si>
  <si>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</si>
  <si>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</si>
  <si>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</si>
  <si>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</si>
  <si>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</si>
  <si>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</si>
  <si>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</si>
  <si>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</si>
  <si>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</si>
  <si>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</si>
  <si>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</si>
  <si>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</si>
  <si>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</si>
  <si>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</si>
  <si>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</si>
  <si>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</si>
  <si>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</si>
  <si>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</si>
  <si>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</si>
  <si>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</si>
  <si>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</si>
  <si>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</si>
  <si>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</si>
  <si>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</si>
  <si>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</si>
  <si>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</si>
  <si>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</si>
  <si>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</si>
  <si>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</si>
  <si>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</si>
  <si>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</si>
  <si>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</si>
  <si>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</si>
  <si>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</si>
  <si>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</si>
  <si>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</si>
  <si>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</si>
  <si>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</si>
  <si>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</si>
  <si>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</si>
  <si>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</si>
  <si>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</si>
  <si>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</si>
  <si>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</si>
  <si>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</si>
  <si>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</si>
  <si>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</si>
  <si>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</si>
  <si>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</si>
  <si>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</si>
  <si>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</si>
  <si>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</si>
  <si>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</si>
  <si>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</si>
  <si>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</si>
  <si>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</si>
  <si>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</si>
  <si>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</si>
  <si>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</si>
  <si>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</si>
  <si>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</si>
  <si>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</si>
  <si>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</si>
  <si>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</si>
  <si>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</si>
  <si>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</si>
  <si>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</si>
  <si>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</si>
  <si>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</si>
  <si>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</si>
  <si>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</si>
  <si>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</si>
  <si>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</si>
  <si>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</si>
  <si>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</si>
  <si>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</si>
  <si>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</si>
  <si>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</si>
  <si>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</si>
  <si>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</si>
  <si>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</si>
  <si>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</si>
  <si>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</si>
  <si>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</si>
  <si>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</si>
  <si>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</si>
  <si>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</si>
  <si>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</si>
  <si>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</si>
  <si>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</si>
  <si>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</si>
  <si>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</si>
  <si>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</si>
  <si>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</si>
  <si>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</si>
  <si>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</si>
  <si>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</si>
  <si>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</si>
  <si>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</si>
  <si>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</si>
  <si>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</si>
  <si>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</si>
  <si>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</si>
  <si>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</si>
  <si>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</si>
  <si>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</si>
  <si>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</si>
  <si>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</si>
  <si>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</si>
  <si>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</si>
  <si>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</si>
  <si>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</si>
  <si>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</si>
  <si>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</si>
  <si>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</si>
  <si>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</si>
  <si>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</si>
  <si>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</si>
  <si>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</si>
  <si>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</si>
  <si>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</si>
  <si>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</si>
  <si>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</si>
  <si>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</si>
  <si>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</si>
  <si>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</si>
  <si>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</si>
  <si>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</si>
  <si>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</si>
  <si>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</si>
  <si>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</si>
  <si>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</si>
  <si>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</si>
  <si>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</si>
  <si>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</si>
  <si>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</si>
  <si>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</si>
  <si>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</si>
  <si>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</si>
  <si>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</si>
  <si>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</si>
  <si>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</si>
  <si>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</si>
  <si>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</si>
  <si>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</si>
  <si>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</si>
  <si>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</si>
  <si>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</si>
  <si>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</si>
  <si>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</si>
  <si>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</si>
  <si>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</si>
  <si>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</si>
  <si>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</si>
  <si>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</si>
  <si>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</si>
  <si>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</si>
  <si>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</si>
  <si>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</si>
  <si>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</si>
  <si>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</si>
  <si>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</si>
  <si>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</si>
  <si>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</si>
  <si>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</si>
  <si>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</si>
  <si>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</si>
  <si>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</si>
  <si>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</si>
  <si>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</si>
  <si>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</si>
  <si>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</si>
  <si>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</si>
  <si>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</si>
  <si>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</si>
  <si>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</si>
  <si>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</si>
  <si>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</si>
  <si>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</si>
  <si>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</si>
  <si>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</si>
  <si>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</si>
  <si>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</si>
  <si>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</si>
  <si>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</si>
  <si>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</si>
  <si>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</si>
  <si>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</si>
  <si>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</si>
  <si>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</si>
  <si>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</si>
  <si>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</si>
  <si>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</si>
  <si>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</si>
  <si>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</si>
  <si>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</si>
  <si>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</si>
  <si>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</si>
  <si>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</si>
  <si>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</si>
  <si>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</si>
  <si>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</si>
  <si>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</si>
  <si>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</si>
  <si>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</si>
  <si>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</si>
  <si>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</si>
  <si>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</si>
  <si>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</si>
  <si>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</si>
  <si>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</si>
  <si>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</si>
  <si>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</si>
  <si>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</si>
  <si>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</si>
  <si>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</si>
  <si>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</si>
  <si>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</si>
  <si>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</si>
  <si>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</si>
  <si>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</si>
  <si>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</si>
  <si>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</si>
  <si>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</si>
  <si>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</si>
  <si>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</si>
  <si>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</si>
  <si>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</si>
  <si>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</si>
  <si>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</si>
  <si>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</si>
  <si>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</si>
  <si>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</si>
  <si>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</si>
  <si>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</si>
  <si>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</si>
  <si>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</si>
  <si>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</si>
  <si>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</si>
  <si>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</si>
  <si>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</si>
  <si>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</si>
  <si>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</si>
  <si>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</si>
  <si>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</si>
  <si>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</si>
  <si>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</si>
  <si>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</si>
  <si>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</si>
  <si>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</si>
  <si>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</si>
  <si>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</si>
  <si>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</si>
  <si>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</si>
  <si>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</si>
  <si>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</si>
  <si>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</si>
  <si>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</si>
  <si>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</si>
  <si>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</si>
  <si>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</si>
  <si>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</si>
  <si>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</si>
  <si>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</si>
  <si>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</si>
  <si>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</si>
  <si>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</si>
  <si>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</si>
  <si>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</si>
  <si>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</si>
  <si>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</si>
  <si>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</si>
  <si>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</si>
  <si>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</si>
  <si>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</si>
  <si>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</si>
  <si>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</si>
  <si>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</si>
  <si>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</si>
  <si>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</si>
  <si>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</si>
  <si>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</si>
  <si>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</si>
  <si>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</si>
  <si>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</si>
  <si>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</si>
  <si>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</si>
  <si>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</si>
  <si>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</si>
  <si>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</si>
  <si>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</si>
  <si>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</si>
  <si>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</si>
  <si>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</si>
  <si>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</si>
  <si>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</si>
  <si>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</si>
  <si>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</si>
  <si>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</si>
  <si>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</si>
  <si>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</si>
  <si>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</si>
  <si>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</si>
  <si>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</si>
  <si>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</si>
  <si>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</si>
  <si>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</si>
  <si>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</si>
  <si>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</si>
  <si>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</si>
  <si>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</si>
  <si>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</si>
  <si>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</si>
  <si>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</si>
  <si>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</si>
  <si>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</si>
  <si>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</si>
  <si>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</si>
  <si>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</si>
  <si>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</si>
  <si>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</si>
  <si>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</si>
  <si>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</si>
  <si>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</si>
  <si>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</si>
  <si>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</si>
  <si>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</si>
  <si>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</si>
  <si>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</si>
  <si>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</si>
  <si>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</si>
  <si>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</si>
  <si>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</si>
  <si>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</si>
  <si>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</si>
  <si>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</si>
  <si>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</si>
  <si>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</si>
  <si>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</si>
  <si>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</si>
  <si>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</si>
  <si>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</si>
  <si>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</si>
  <si>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</si>
  <si>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</si>
  <si>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</si>
  <si>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</si>
  <si>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</si>
  <si>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</si>
  <si>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</si>
  <si>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</si>
  <si>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</si>
  <si>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</si>
  <si>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</si>
  <si>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</si>
  <si>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</si>
  <si>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</si>
  <si>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</si>
  <si>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</si>
  <si>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</si>
  <si>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</si>
  <si>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</si>
  <si>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</si>
  <si>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</si>
  <si>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</si>
  <si>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</si>
  <si>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</si>
  <si>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</si>
  <si>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</si>
  <si>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</si>
  <si>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</si>
  <si>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</si>
  <si>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</si>
  <si>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</si>
  <si>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</si>
  <si>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</si>
  <si>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</si>
  <si>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</si>
  <si>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</si>
  <si>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</si>
  <si>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</si>
  <si>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</si>
  <si>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</si>
  <si>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</si>
  <si>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</si>
  <si>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</si>
  <si>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</si>
  <si>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</si>
  <si>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</si>
  <si>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</si>
  <si>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</si>
  <si>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</si>
  <si>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</si>
  <si>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</si>
  <si>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</si>
  <si>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</si>
  <si>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</si>
  <si>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</si>
  <si>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</si>
  <si>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</si>
  <si>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</si>
  <si>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</si>
  <si>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</si>
  <si>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</si>
  <si>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</si>
  <si>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</si>
  <si>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</si>
  <si>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</si>
  <si>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</si>
  <si>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</si>
  <si>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</si>
  <si>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</si>
  <si>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</si>
  <si>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</si>
  <si>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</si>
  <si>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</si>
  <si>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</si>
  <si>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</si>
  <si>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</si>
  <si>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</si>
  <si>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</si>
  <si>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</si>
  <si>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</si>
  <si>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</si>
  <si>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</si>
  <si>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</si>
  <si>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</si>
  <si>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</si>
  <si>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</si>
  <si>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</si>
  <si>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</si>
  <si>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</si>
  <si>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</si>
  <si>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</si>
  <si>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</si>
  <si>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</si>
  <si>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</si>
  <si>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</si>
  <si>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</si>
  <si>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</si>
  <si>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</si>
  <si>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</si>
  <si>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</si>
  <si>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</si>
  <si>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</si>
  <si>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</si>
  <si>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</si>
  <si>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</si>
  <si>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</si>
  <si>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</si>
  <si>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</si>
  <si>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</si>
  <si>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</si>
  <si>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</si>
  <si>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</si>
  <si>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</si>
  <si>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</si>
  <si>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</si>
  <si>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</si>
  <si>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</si>
  <si>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</si>
  <si>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</si>
  <si>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</si>
  <si>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</si>
  <si>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</si>
  <si>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</si>
  <si>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</si>
  <si>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</si>
  <si>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</si>
  <si>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</si>
  <si>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</si>
  <si>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</si>
  <si>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</si>
  <si>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</si>
  <si>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</si>
  <si>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</si>
  <si>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</si>
  <si>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</si>
  <si>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</si>
  <si>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</si>
  <si>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</si>
  <si>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</si>
  <si>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</si>
  <si>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</si>
  <si>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</si>
  <si>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</si>
  <si>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</si>
  <si>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</si>
  <si>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</si>
  <si>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</si>
  <si>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</si>
  <si>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</si>
  <si>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</si>
  <si>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</si>
  <si>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</si>
  <si>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</si>
  <si>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</si>
  <si>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</si>
  <si>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</si>
  <si>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</si>
  <si>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</si>
  <si>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</si>
  <si>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</si>
  <si>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</si>
  <si>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</si>
  <si>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</si>
  <si>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</si>
  <si>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</si>
  <si>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</si>
  <si>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</si>
  <si>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</si>
  <si>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</si>
  <si>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</si>
  <si>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</si>
  <si>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</si>
  <si>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</si>
  <si>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</si>
  <si>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</si>
  <si>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</si>
  <si>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</si>
  <si>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</si>
  <si>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</si>
  <si>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</si>
  <si>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</si>
  <si>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</si>
  <si>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</si>
  <si>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</si>
  <si>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</si>
  <si>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</si>
  <si>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</si>
  <si>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</si>
  <si>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</si>
  <si>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</si>
  <si>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</si>
  <si>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</si>
  <si>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</si>
  <si>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</si>
  <si>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</si>
  <si>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</si>
  <si>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</si>
  <si>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</si>
  <si>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</si>
  <si>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</si>
  <si>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</si>
  <si>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</si>
  <si>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</si>
  <si>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</si>
  <si>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</si>
  <si>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</si>
  <si>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</si>
  <si>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</si>
  <si>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</si>
  <si>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</si>
  <si>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</si>
  <si>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</si>
  <si>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</si>
  <si>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</si>
  <si>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</si>
  <si>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</si>
  <si>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</si>
  <si>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</si>
  <si>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</si>
  <si>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</si>
  <si>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</si>
  <si>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</si>
  <si>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</si>
  <si>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</si>
  <si>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</si>
  <si>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</si>
  <si>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</si>
  <si>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</si>
  <si>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</si>
  <si>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</si>
  <si>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</si>
  <si>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</si>
  <si>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</si>
  <si>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</si>
  <si>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</si>
  <si>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</si>
  <si>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</si>
  <si>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</si>
  <si>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</si>
  <si>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</si>
  <si>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</si>
  <si>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</si>
  <si>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</si>
  <si>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</si>
  <si>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</si>
  <si>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</si>
  <si>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</si>
  <si>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</si>
  <si>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</si>
  <si>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</si>
  <si>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</si>
  <si>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</si>
  <si>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</si>
  <si>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</si>
  <si>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</si>
  <si>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</si>
  <si>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</si>
  <si>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</si>
  <si>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</si>
  <si>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</si>
  <si>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</si>
  <si>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</si>
  <si>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</si>
  <si>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</si>
  <si>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</si>
  <si>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</si>
  <si>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</si>
  <si>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</si>
  <si>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</si>
  <si>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</si>
  <si>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</si>
  <si>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</si>
  <si>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</si>
  <si>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</si>
  <si>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</si>
  <si>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</si>
  <si>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</si>
  <si>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</si>
  <si>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</si>
  <si>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</si>
  <si>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</si>
  <si>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</si>
  <si>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</si>
  <si>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</si>
  <si>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</si>
  <si>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</si>
  <si>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</si>
  <si>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</si>
  <si>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</si>
  <si>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</si>
  <si>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</si>
  <si>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</si>
  <si>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</si>
  <si>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</si>
  <si>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</si>
  <si>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</si>
  <si>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</si>
  <si>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</si>
  <si>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</si>
  <si>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</si>
  <si>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</si>
  <si>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</si>
  <si>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</si>
  <si>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</si>
  <si>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</si>
  <si>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</si>
  <si>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</si>
  <si>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</si>
  <si>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</si>
  <si>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</si>
  <si>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</si>
  <si>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</si>
  <si>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</si>
  <si>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</si>
  <si>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</si>
  <si>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</si>
  <si>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</si>
  <si>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</si>
  <si>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</si>
  <si>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</si>
  <si>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</si>
  <si>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</si>
  <si>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</si>
  <si>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</si>
  <si>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</si>
  <si>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</si>
  <si>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</si>
  <si>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</si>
  <si>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</si>
  <si>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</si>
  <si>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</si>
  <si>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</si>
  <si>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</si>
  <si>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</si>
  <si>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</si>
  <si>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</si>
  <si>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</si>
  <si>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</si>
  <si>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</si>
  <si>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</si>
  <si>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</si>
  <si>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</si>
  <si>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</si>
  <si>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</si>
  <si>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</si>
  <si>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</si>
  <si>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</si>
  <si>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</si>
  <si>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</si>
  <si>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</si>
  <si>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</si>
  <si>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</si>
  <si>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</si>
  <si>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</si>
  <si>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</si>
  <si>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</si>
  <si>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</si>
  <si>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</si>
  <si>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</si>
  <si>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</si>
  <si>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</si>
  <si>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</si>
  <si>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</si>
  <si>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</si>
  <si>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</si>
  <si>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</si>
  <si>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</si>
  <si>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</si>
  <si>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</si>
  <si>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</si>
  <si>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</si>
  <si>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</si>
  <si>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</si>
  <si>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</si>
  <si>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</si>
  <si>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</si>
  <si>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</si>
  <si>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</si>
  <si>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</si>
  <si>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</si>
  <si>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</si>
  <si>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</si>
  <si>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</si>
  <si>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</si>
  <si>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</si>
  <si>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</si>
  <si>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</si>
  <si>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</si>
  <si>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</si>
  <si>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</si>
  <si>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</si>
  <si>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</si>
  <si>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</si>
  <si>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</si>
  <si>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</si>
  <si>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</si>
  <si>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</si>
  <si>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</si>
  <si>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</si>
  <si>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</si>
  <si>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</si>
  <si>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</si>
  <si>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</si>
  <si>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</si>
  <si>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</si>
  <si>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</si>
  <si>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</si>
  <si>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</si>
  <si>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</si>
  <si>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</si>
  <si>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</si>
  <si>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</si>
  <si>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</si>
  <si>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</si>
  <si>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</si>
  <si>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</si>
  <si>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</si>
  <si>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</si>
  <si>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</si>
  <si>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</si>
  <si>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</si>
  <si>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</si>
  <si>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</si>
  <si>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</si>
  <si>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</si>
  <si>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</si>
  <si>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</si>
  <si>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</si>
  <si>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</si>
  <si>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</si>
  <si>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</si>
  <si>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</si>
  <si>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</si>
  <si>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</si>
  <si>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</si>
  <si>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</si>
  <si>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</si>
  <si>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</si>
  <si>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</si>
  <si>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</si>
  <si>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</si>
  <si>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</si>
  <si>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</si>
  <si>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</si>
  <si>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</si>
  <si>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</si>
  <si>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</si>
  <si>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</si>
  <si>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</si>
  <si>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</si>
  <si>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</si>
  <si>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</si>
  <si>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</si>
  <si>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</si>
  <si>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</si>
  <si>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</si>
  <si>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</si>
  <si>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</si>
  <si>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</si>
  <si>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</si>
  <si>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</si>
  <si>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</si>
  <si>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</si>
  <si>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</si>
  <si>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</si>
  <si>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</si>
  <si>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</si>
  <si>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</si>
  <si>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</si>
  <si>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</si>
  <si>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</si>
  <si>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</si>
  <si>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</si>
  <si>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</si>
  <si>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</si>
  <si>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</si>
  <si>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</si>
  <si>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</si>
  <si>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</si>
  <si>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</si>
  <si>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</si>
  <si>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</si>
  <si>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</si>
  <si>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</si>
  <si>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</si>
  <si>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</si>
  <si>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</si>
  <si>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</si>
  <si>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</si>
  <si>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</si>
  <si>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</si>
  <si>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</si>
  <si>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</si>
  <si>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</si>
  <si>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</si>
  <si>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</si>
  <si>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</si>
  <si>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</si>
  <si>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</si>
  <si>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</si>
  <si>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</si>
  <si>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</si>
  <si>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</si>
  <si>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</si>
  <si>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</si>
  <si>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</si>
  <si>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</si>
  <si>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</si>
  <si>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</si>
  <si>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</si>
  <si>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</si>
  <si>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</si>
  <si>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</si>
  <si>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</si>
  <si>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</si>
  <si>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</si>
  <si>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</si>
  <si>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</si>
  <si>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</si>
  <si>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</si>
  <si>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</si>
  <si>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</si>
  <si>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</si>
  <si>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</si>
  <si>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</si>
  <si>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</si>
  <si>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</si>
  <si>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</si>
  <si>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</si>
  <si>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</si>
  <si>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</si>
  <si>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</si>
  <si>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</si>
  <si>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</si>
  <si>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</si>
  <si>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</si>
  <si>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</si>
  <si>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</si>
  <si>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</si>
  <si>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</si>
  <si>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</si>
  <si>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</si>
  <si>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</si>
  <si>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</si>
  <si>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</si>
  <si>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</si>
  <si>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</si>
  <si>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</si>
  <si>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</si>
  <si>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</si>
  <si>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</si>
  <si>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</si>
  <si>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</si>
  <si>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</si>
  <si>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</si>
  <si>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</si>
  <si>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</si>
  <si>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</si>
  <si>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</si>
  <si>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</si>
  <si>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</si>
  <si>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</si>
  <si>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</si>
  <si>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</si>
  <si>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</si>
  <si>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</si>
  <si>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</si>
  <si>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</si>
  <si>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</si>
  <si>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</si>
  <si>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</si>
  <si>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</si>
  <si>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</si>
  <si>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</si>
  <si>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</si>
  <si>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</si>
  <si>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</si>
  <si>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</si>
  <si>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</si>
  <si>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</si>
  <si>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</si>
  <si>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</si>
  <si>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</si>
  <si>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</si>
  <si>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</si>
  <si>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</si>
  <si>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</si>
  <si>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</si>
  <si>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</si>
  <si>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</si>
  <si>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</si>
  <si>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</si>
  <si>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</si>
  <si>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</si>
  <si>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</si>
  <si>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</si>
  <si>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</si>
  <si>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</si>
  <si>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</si>
  <si>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</si>
  <si>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</si>
  <si>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</si>
  <si>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</si>
  <si>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</si>
  <si>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</si>
  <si>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</si>
  <si>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</si>
  <si>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</si>
  <si>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</si>
  <si>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</si>
  <si>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</si>
  <si>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</si>
  <si>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</si>
  <si>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</si>
  <si>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</si>
  <si>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</si>
  <si>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</si>
  <si>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</si>
  <si>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</si>
  <si>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</si>
  <si>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</si>
  <si>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</si>
  <si>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</si>
  <si>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</si>
  <si>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</si>
  <si>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</si>
  <si>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</si>
  <si>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</si>
  <si>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</si>
  <si>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</si>
  <si>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</si>
  <si>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</si>
  <si>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</si>
  <si>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</si>
  <si>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</si>
  <si>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</si>
  <si>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</si>
  <si>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</si>
  <si>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</si>
  <si>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</si>
  <si>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</si>
  <si>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</si>
  <si>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</si>
  <si>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</si>
  <si>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</si>
  <si>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</si>
  <si>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</si>
  <si>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</si>
  <si>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</si>
  <si>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</si>
  <si>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</si>
  <si>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</si>
  <si>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</si>
  <si>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</si>
  <si>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</si>
  <si>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</si>
  <si>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</si>
  <si>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</si>
  <si>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</si>
  <si>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</si>
  <si>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</si>
  <si>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</si>
  <si>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</si>
  <si>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</si>
  <si>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</si>
  <si>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</si>
  <si>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</si>
  <si>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</si>
  <si>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</si>
  <si>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</si>
  <si>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</si>
  <si>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</si>
  <si>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</si>
  <si>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</si>
  <si>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</si>
  <si>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</si>
  <si>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</si>
  <si>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</si>
  <si>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</si>
  <si>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</si>
  <si>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</si>
  <si>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</si>
  <si>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</si>
  <si>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</si>
  <si>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</si>
  <si>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</si>
  <si>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</si>
  <si>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</si>
  <si>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</si>
  <si>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</si>
  <si>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</si>
  <si>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</si>
  <si>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</si>
  <si>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</si>
  <si>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</si>
  <si>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</si>
  <si>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</si>
  <si>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</si>
  <si>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</si>
  <si>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</si>
  <si>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</si>
  <si>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</si>
  <si>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</si>
  <si>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</si>
  <si>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</si>
  <si>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</si>
  <si>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</si>
  <si>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</si>
  <si>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</si>
  <si>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</si>
  <si>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</si>
  <si>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</si>
  <si>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</si>
  <si>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</si>
  <si>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</si>
  <si>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</si>
  <si>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</si>
  <si>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</si>
  <si>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</si>
  <si>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</si>
  <si>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</si>
  <si>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</si>
  <si>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</si>
  <si>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</si>
  <si>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</si>
  <si>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</si>
  <si>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</si>
  <si>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</si>
  <si>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</si>
  <si>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</si>
  <si>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</si>
  <si>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</si>
  <si>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</si>
  <si>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</si>
  <si>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</si>
  <si>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</si>
  <si>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</si>
  <si>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</si>
  <si>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</si>
  <si>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</si>
  <si>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</si>
  <si>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</si>
  <si>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</si>
  <si>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</si>
  <si>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</si>
  <si>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</si>
  <si>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</si>
  <si>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</si>
  <si>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</si>
  <si>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</si>
  <si>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</si>
  <si>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</si>
  <si>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</si>
  <si>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</si>
  <si>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</si>
  <si>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</si>
  <si>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</si>
  <si>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</si>
  <si>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</si>
  <si>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</si>
  <si>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</si>
  <si>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</si>
  <si>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</si>
  <si>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</si>
  <si>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</si>
  <si>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</si>
  <si>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</si>
  <si>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</si>
  <si>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</si>
  <si>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</si>
  <si>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</si>
  <si>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</si>
  <si>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</si>
  <si>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</si>
  <si>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</si>
  <si>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</si>
  <si>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</si>
  <si>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</si>
  <si>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</si>
  <si>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</si>
  <si>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</si>
  <si>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</si>
  <si>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</si>
  <si>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</si>
  <si>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</si>
  <si>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</si>
  <si>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</si>
  <si>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</si>
  <si>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</si>
  <si>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</si>
  <si>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</si>
  <si>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</si>
  <si>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</si>
  <si>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</si>
  <si>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</si>
  <si>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</si>
  <si>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</si>
  <si>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</si>
  <si>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</si>
  <si>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</si>
  <si>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</si>
  <si>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</si>
  <si>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</si>
  <si>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</si>
  <si>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</si>
  <si>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</si>
  <si>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</si>
  <si>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</si>
  <si>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</si>
  <si>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</si>
  <si>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</si>
  <si>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</si>
  <si>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</si>
  <si>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</si>
  <si>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</si>
  <si>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</si>
  <si>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</si>
  <si>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</si>
  <si>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</si>
  <si>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</si>
  <si>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</si>
  <si>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</si>
  <si>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</si>
  <si>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</si>
  <si>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</si>
  <si>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</si>
  <si>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</si>
  <si>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</si>
  <si>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</si>
  <si>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</si>
  <si>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</si>
  <si>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</si>
  <si>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</si>
  <si>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</si>
  <si>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</si>
  <si>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</si>
  <si>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</si>
  <si>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</si>
  <si>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</si>
  <si>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</si>
  <si>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</si>
  <si>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</si>
  <si>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</si>
  <si>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</si>
  <si>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</si>
  <si>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</si>
  <si>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</si>
  <si>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</si>
  <si>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</si>
  <si>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</si>
  <si>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</si>
  <si>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</si>
  <si>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</si>
  <si>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</si>
  <si>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</si>
  <si>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</si>
  <si>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</si>
  <si>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</si>
  <si>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</si>
  <si>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</si>
  <si>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</si>
  <si>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</si>
  <si>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</si>
  <si>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</si>
  <si>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</si>
  <si>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</si>
  <si>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</si>
  <si>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</si>
  <si>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</si>
  <si>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</si>
  <si>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</si>
  <si>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</si>
  <si>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</si>
  <si>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</si>
  <si>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</si>
  <si>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</si>
  <si>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</si>
  <si>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</si>
  <si>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</si>
  <si>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</si>
  <si>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</si>
  <si>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</si>
  <si>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</si>
  <si>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</si>
  <si>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</si>
  <si>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</si>
  <si>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</si>
  <si>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</si>
  <si>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</si>
  <si>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</si>
  <si>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</si>
  <si>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</si>
  <si>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</si>
  <si>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</si>
  <si>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</si>
  <si>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</si>
  <si>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</si>
  <si>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</si>
  <si>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</si>
  <si>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</si>
  <si>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</si>
  <si>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</si>
  <si>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</si>
  <si>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</si>
  <si>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</si>
  <si>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</si>
  <si>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</si>
  <si>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</si>
  <si>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</si>
  <si>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</si>
  <si>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</si>
  <si>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</si>
  <si>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</si>
  <si>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</si>
  <si>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</si>
  <si>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</si>
  <si>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</si>
  <si>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</si>
  <si>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</si>
  <si>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</si>
  <si>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</si>
  <si>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</si>
  <si>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</si>
  <si>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</si>
  <si>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</si>
  <si>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</si>
  <si>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</si>
  <si>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</si>
  <si>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</si>
  <si>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</si>
  <si>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</si>
  <si>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</si>
  <si>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</si>
  <si>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</si>
  <si>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</si>
  <si>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</si>
  <si>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</si>
  <si>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</si>
  <si>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</si>
  <si>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</si>
  <si>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</si>
  <si>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</si>
  <si>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</si>
  <si>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</si>
  <si>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</si>
  <si>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</si>
  <si>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</si>
  <si>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</si>
  <si>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</si>
  <si>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</si>
  <si>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</si>
  <si>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</si>
  <si>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</si>
  <si>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</si>
  <si>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</si>
  <si>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</si>
  <si>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</si>
  <si>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</si>
  <si>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</si>
  <si>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</si>
  <si>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</si>
  <si>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</si>
  <si>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</si>
  <si>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</si>
  <si>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</si>
  <si>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</si>
  <si>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</si>
  <si>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</si>
  <si>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</si>
  <si>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</si>
  <si>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</si>
  <si>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</si>
  <si>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</si>
  <si>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</si>
  <si>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</si>
  <si>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</si>
  <si>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</si>
  <si>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</si>
  <si>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</si>
  <si>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</si>
  <si>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</si>
  <si>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</si>
  <si>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</si>
  <si>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</si>
  <si>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</si>
  <si>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</si>
  <si>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</si>
  <si>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</si>
  <si>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</si>
  <si>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</si>
  <si>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</si>
  <si>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</si>
  <si>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</si>
  <si>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</si>
  <si>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</si>
  <si>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</si>
  <si>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</si>
  <si>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</si>
  <si>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</si>
  <si>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</si>
  <si>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</si>
  <si>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</si>
  <si>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</si>
  <si>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</si>
  <si>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</si>
  <si>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</si>
  <si>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</si>
  <si>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</si>
  <si>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</si>
  <si>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</si>
  <si>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</si>
  <si>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</si>
  <si>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</si>
  <si>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</si>
  <si>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</si>
  <si>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</si>
  <si>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</si>
  <si>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</si>
  <si>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</si>
  <si>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</si>
  <si>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</si>
  <si>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</si>
  <si>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</si>
  <si>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</si>
  <si>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</si>
  <si>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</si>
  <si>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</si>
  <si>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</si>
  <si>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</si>
  <si>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</si>
  <si>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</si>
  <si>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</si>
  <si>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</si>
  <si>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</si>
  <si>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</si>
  <si>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</si>
  <si>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</si>
  <si>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</si>
  <si>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</si>
  <si>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</si>
  <si>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</si>
  <si>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</si>
  <si>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</si>
  <si>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</si>
  <si>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</si>
  <si>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</si>
  <si>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</si>
  <si>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</si>
  <si>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</si>
  <si>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</si>
  <si>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</si>
  <si>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</si>
  <si>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</si>
  <si>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</si>
  <si>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</si>
  <si>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</si>
  <si>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</si>
  <si>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</si>
  <si>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</si>
  <si>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</si>
  <si>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</si>
  <si>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</si>
  <si>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</si>
  <si>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</si>
  <si>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</si>
  <si>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</si>
  <si>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</si>
  <si>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</si>
  <si>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</si>
  <si>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</si>
  <si>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</si>
  <si>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</si>
  <si>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</si>
  <si>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</si>
  <si>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</si>
  <si>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</si>
  <si>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</si>
  <si>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</si>
  <si>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</si>
  <si>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</si>
  <si>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</si>
  <si>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</si>
  <si>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</si>
  <si>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</si>
  <si>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</si>
  <si>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</si>
  <si>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</si>
  <si>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</si>
  <si>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</si>
  <si>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</si>
  <si>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</si>
  <si>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</si>
  <si>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</si>
  <si>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</si>
  <si>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</si>
  <si>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</si>
  <si>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</si>
  <si>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</si>
  <si>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</si>
  <si>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</si>
  <si>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</si>
  <si>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</si>
  <si>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</si>
  <si>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</si>
  <si>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</si>
  <si>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</si>
  <si>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</si>
  <si>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</si>
  <si>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</si>
  <si>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</si>
  <si>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</si>
  <si>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</si>
  <si>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</si>
  <si>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</si>
  <si>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</si>
  <si>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</si>
  <si>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</si>
  <si>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</si>
  <si>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</si>
  <si>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</si>
  <si>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</si>
  <si>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</si>
  <si>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</si>
  <si>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</si>
  <si>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</si>
  <si>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</si>
  <si>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</si>
  <si>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</si>
  <si>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</si>
  <si>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</si>
  <si>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</si>
  <si>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</si>
  <si>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</si>
  <si>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</si>
  <si>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</si>
  <si>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</si>
  <si>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</si>
  <si>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</si>
  <si>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</si>
  <si>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</si>
  <si>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</si>
  <si>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</si>
  <si>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</si>
  <si>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</si>
  <si>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</si>
  <si>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</si>
  <si>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</si>
  <si>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</si>
  <si>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</si>
  <si>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</si>
  <si>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</si>
  <si>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</si>
  <si>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</si>
  <si>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</si>
  <si>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</si>
  <si>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</si>
  <si>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</si>
  <si>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</si>
  <si>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</si>
  <si>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</si>
  <si>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</si>
  <si>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</si>
  <si>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</si>
  <si>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</si>
  <si>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</si>
  <si>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</si>
  <si>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</si>
  <si>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</si>
  <si>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</si>
  <si>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</si>
  <si>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</si>
  <si>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</si>
  <si>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</si>
  <si>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</si>
  <si>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</si>
  <si>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</si>
  <si>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</si>
  <si>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</si>
  <si>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</si>
  <si>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</si>
  <si>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</si>
  <si>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</si>
  <si>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</si>
  <si>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</si>
  <si>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</si>
  <si>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</si>
  <si>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</si>
  <si>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</si>
  <si>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</si>
  <si>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</si>
  <si>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</si>
  <si>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</si>
  <si>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</si>
  <si>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</si>
  <si>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</si>
  <si>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</si>
  <si>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</si>
  <si>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</si>
  <si>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</si>
  <si>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</si>
  <si>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</si>
  <si>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</si>
  <si>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</si>
  <si>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</si>
  <si>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</si>
  <si>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</si>
  <si>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</si>
  <si>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</si>
  <si>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</si>
  <si>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</si>
  <si>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</si>
  <si>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</si>
  <si>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</si>
  <si>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</si>
  <si>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</si>
  <si>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</si>
  <si>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</si>
  <si>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</si>
  <si>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</si>
  <si>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</si>
  <si>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</si>
  <si>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</si>
  <si>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</si>
  <si>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</si>
  <si>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</si>
  <si>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</si>
  <si>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</si>
  <si>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</si>
  <si>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</si>
  <si>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</si>
  <si>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</si>
  <si>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</si>
  <si>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</si>
  <si>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</si>
  <si>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</si>
  <si>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</si>
  <si>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</si>
  <si>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</si>
  <si>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</si>
  <si>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</si>
  <si>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</si>
  <si>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</si>
  <si>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</si>
  <si>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</si>
  <si>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</si>
  <si>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</si>
  <si>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</si>
  <si>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</si>
  <si>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</si>
  <si>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</si>
  <si>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</si>
  <si>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</si>
  <si>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</si>
  <si>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</si>
  <si>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</si>
  <si>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</si>
  <si>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</si>
  <si>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</si>
  <si>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</si>
  <si>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</si>
  <si>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</si>
  <si>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</si>
  <si>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</si>
  <si>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</si>
  <si>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</si>
  <si>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</si>
  <si>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</si>
  <si>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</si>
  <si>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</si>
  <si>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</si>
  <si>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</si>
  <si>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</si>
  <si>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</si>
  <si>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</si>
  <si>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</si>
  <si>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</si>
  <si>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</si>
  <si>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</si>
  <si>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</si>
  <si>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</si>
  <si>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</si>
  <si>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</si>
  <si>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</si>
  <si>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</si>
  <si>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</si>
  <si>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</si>
  <si>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</si>
  <si>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</si>
  <si>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</si>
  <si>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</si>
  <si>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</si>
  <si>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</si>
  <si>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</si>
  <si>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</si>
  <si>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</si>
  <si>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</si>
  <si>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</si>
  <si>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</si>
  <si>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</si>
  <si>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</si>
  <si>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</si>
  <si>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</si>
  <si>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</si>
  <si>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</si>
  <si>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</si>
  <si>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</si>
  <si>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</si>
  <si>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</si>
  <si>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</si>
  <si>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</si>
  <si>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</si>
  <si>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</si>
  <si>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</si>
  <si>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</si>
  <si>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</si>
  <si>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</si>
  <si>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</si>
  <si>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</si>
  <si>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</si>
  <si>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</si>
  <si>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</si>
  <si>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</si>
  <si>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</si>
  <si>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</si>
  <si>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</si>
  <si>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</si>
  <si>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</si>
  <si>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</si>
  <si>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</si>
  <si>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</si>
  <si>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</si>
  <si>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</si>
  <si>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</si>
  <si>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</si>
  <si>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</si>
  <si>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</si>
  <si>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</si>
  <si>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</si>
  <si>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</si>
  <si>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</si>
  <si>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</si>
  <si>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</si>
  <si>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</si>
  <si>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</si>
  <si>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</si>
  <si>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</si>
  <si>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</si>
  <si>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</si>
  <si>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</si>
  <si>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</si>
  <si>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</si>
  <si>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</si>
  <si>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</si>
  <si>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</si>
  <si>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</si>
  <si>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</si>
  <si>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</si>
  <si>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</si>
  <si>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</si>
  <si>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</si>
  <si>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</si>
  <si>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</si>
  <si>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</si>
  <si>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</si>
  <si>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</si>
  <si>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</si>
  <si>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</si>
  <si>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</si>
  <si>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</si>
  <si>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</si>
  <si>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</si>
  <si>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</si>
  <si>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</si>
  <si>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</si>
  <si>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</si>
  <si>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</si>
  <si>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</si>
  <si>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</si>
  <si>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</si>
  <si>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</si>
  <si>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</si>
  <si>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</si>
  <si>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</si>
  <si>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</si>
  <si>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</si>
  <si>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</si>
  <si>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</si>
  <si>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</si>
  <si>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</si>
  <si>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</si>
  <si>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</si>
  <si>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</si>
  <si>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</si>
  <si>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</si>
  <si>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</si>
  <si>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</si>
  <si>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</si>
  <si>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</si>
  <si>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</si>
  <si>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</si>
  <si>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</si>
  <si>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</si>
  <si>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</si>
  <si>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</si>
  <si>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</si>
  <si>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</si>
  <si>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</si>
  <si>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</si>
  <si>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</si>
  <si>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</si>
  <si>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</si>
  <si>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</si>
  <si>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</si>
  <si>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</si>
  <si>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</si>
  <si>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</si>
  <si>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</si>
  <si>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</si>
  <si>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</si>
  <si>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</si>
  <si>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</si>
  <si>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</si>
  <si>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</si>
  <si>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</si>
  <si>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</si>
  <si>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</si>
  <si>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</si>
  <si>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</si>
  <si>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</si>
  <si>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</si>
  <si>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</si>
  <si>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</si>
  <si>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</si>
  <si>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</si>
  <si>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</si>
  <si>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</si>
  <si>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</si>
  <si>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</si>
  <si>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</si>
  <si>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</si>
  <si>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</si>
  <si>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</si>
  <si>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</si>
  <si>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</si>
  <si>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</si>
  <si>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</si>
  <si>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</si>
  <si>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</si>
  <si>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</si>
  <si>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</si>
  <si>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</si>
  <si>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</si>
  <si>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</si>
  <si>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</si>
  <si>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</si>
  <si>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</si>
  <si>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</si>
  <si>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</si>
  <si>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</si>
  <si>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</si>
  <si>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</si>
  <si>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</si>
  <si>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</si>
  <si>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</si>
  <si>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</si>
  <si>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</si>
  <si>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</si>
  <si>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</si>
  <si>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</si>
  <si>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</si>
  <si>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</si>
  <si>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</si>
  <si>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</si>
  <si>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</si>
  <si>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</si>
  <si>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</si>
  <si>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</si>
  <si>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</si>
  <si>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</si>
  <si>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</si>
  <si>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</si>
  <si>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</si>
  <si>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</si>
  <si>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</si>
  <si>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</si>
  <si>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</si>
  <si>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</si>
  <si>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</si>
  <si>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</si>
  <si>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</si>
  <si>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</si>
  <si>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</si>
  <si>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</si>
  <si>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</si>
  <si>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</si>
  <si>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</si>
  <si>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</si>
  <si>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</si>
  <si>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</si>
  <si>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</si>
  <si>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</si>
  <si>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</si>
  <si>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</si>
  <si>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</si>
  <si>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</si>
  <si>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</si>
  <si>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</si>
  <si>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</si>
  <si>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</si>
  <si>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</si>
  <si>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</si>
  <si>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</si>
  <si>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</si>
  <si>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</si>
  <si>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</si>
  <si>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</si>
  <si>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</si>
  <si>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</si>
  <si>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</si>
  <si>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</si>
  <si>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</si>
  <si>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</si>
  <si>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</si>
  <si>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</si>
  <si>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</si>
  <si>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</si>
  <si>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</si>
  <si>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</si>
  <si>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</si>
  <si>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</si>
  <si>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</si>
  <si>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</si>
  <si>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</si>
  <si>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</si>
  <si>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</si>
  <si>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</si>
  <si>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</si>
  <si>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</si>
  <si>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</si>
  <si>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</si>
  <si>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</si>
  <si>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</si>
  <si>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</si>
  <si>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</si>
  <si>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</si>
  <si>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</si>
  <si>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</si>
  <si>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</si>
  <si>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</si>
  <si>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</si>
  <si>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</si>
  <si>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</si>
  <si>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</si>
  <si>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</si>
  <si>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</si>
  <si>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</si>
  <si>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</si>
  <si>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</si>
  <si>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</si>
  <si>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</si>
  <si>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</si>
  <si>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</si>
  <si>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</si>
  <si>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</si>
  <si>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</si>
  <si>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</si>
  <si>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</si>
  <si>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</si>
  <si>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</si>
  <si>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</si>
  <si>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</si>
  <si>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</si>
  <si>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</si>
  <si>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</si>
  <si>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</si>
  <si>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</si>
  <si>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</si>
  <si>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</si>
  <si>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</si>
  <si>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</si>
  <si>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</si>
  <si>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</si>
  <si>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</si>
  <si>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</si>
  <si>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</si>
  <si>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</si>
  <si>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</si>
  <si>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</si>
  <si>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</si>
  <si>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</si>
  <si>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</si>
  <si>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</si>
  <si>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</si>
  <si>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</si>
  <si>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</si>
  <si>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</si>
  <si>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</si>
  <si>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</si>
  <si>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</si>
  <si>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</si>
  <si>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</si>
  <si>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</si>
  <si>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</si>
  <si>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</si>
  <si>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</si>
  <si>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</si>
  <si>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</si>
  <si>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</si>
  <si>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</si>
  <si>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</si>
  <si>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</si>
  <si>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</si>
  <si>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</si>
  <si>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</si>
  <si>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</si>
  <si>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</si>
  <si>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</si>
  <si>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</si>
  <si>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</si>
  <si>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</si>
  <si>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</si>
  <si>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</si>
  <si>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</si>
  <si>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</si>
  <si>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</si>
  <si>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</si>
  <si>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</si>
  <si>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</si>
  <si>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</si>
  <si>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</si>
  <si>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</si>
  <si>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</si>
  <si>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</si>
  <si>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</si>
  <si>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</si>
  <si>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</si>
  <si>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</si>
  <si>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</si>
  <si>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</si>
  <si>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</si>
  <si>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</si>
  <si>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</si>
  <si>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</si>
  <si>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</si>
  <si>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</si>
  <si>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</si>
  <si>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</si>
  <si>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</si>
  <si>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</si>
  <si>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</si>
  <si>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</si>
  <si>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</si>
  <si>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</si>
  <si>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</si>
  <si>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</si>
  <si>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</si>
  <si>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</si>
  <si>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</si>
  <si>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</si>
  <si>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</si>
  <si>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</si>
  <si>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</si>
  <si>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</si>
  <si>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</si>
  <si>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</si>
  <si>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</si>
  <si>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</si>
  <si>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</si>
  <si>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</si>
  <si>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</si>
  <si>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</si>
  <si>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</si>
  <si>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</si>
  <si>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</si>
  <si>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</si>
  <si>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</si>
  <si>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</si>
  <si>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</si>
  <si>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</si>
  <si>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</si>
  <si>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</si>
  <si>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</si>
  <si>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</si>
  <si>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</si>
  <si>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</si>
  <si>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</si>
  <si>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</si>
  <si>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</si>
  <si>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</si>
  <si>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</si>
  <si>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</si>
  <si>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</si>
  <si>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</si>
  <si>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</si>
  <si>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</si>
  <si>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</si>
  <si>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</si>
  <si>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</si>
  <si>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</si>
  <si>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</si>
  <si>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</si>
  <si>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</si>
  <si>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</si>
  <si>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</si>
  <si>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</si>
  <si>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</si>
  <si>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</si>
  <si>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</si>
  <si>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</si>
  <si>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</si>
  <si>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</si>
  <si>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</si>
  <si>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</si>
  <si>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</si>
  <si>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</si>
  <si>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</si>
  <si>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</si>
  <si>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</si>
  <si>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</si>
  <si>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</si>
  <si>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</si>
  <si>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</si>
  <si>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</si>
  <si>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</si>
  <si>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</si>
  <si>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</si>
  <si>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</si>
  <si>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</si>
  <si>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</si>
  <si>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</si>
  <si>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</si>
  <si>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</si>
  <si>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</si>
  <si>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</si>
  <si>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</si>
  <si>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</si>
  <si>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</si>
  <si>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</si>
  <si>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</si>
  <si>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</si>
  <si>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</si>
  <si>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</si>
  <si>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</si>
  <si>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</si>
  <si>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</si>
  <si>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</si>
  <si>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</si>
  <si>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</si>
  <si>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</si>
  <si>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</si>
  <si>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</si>
  <si>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</si>
  <si>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</si>
  <si>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</si>
  <si>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</si>
  <si>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</si>
  <si>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</si>
  <si>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</si>
  <si>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</si>
  <si>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</si>
  <si>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</si>
  <si>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</si>
  <si>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</si>
  <si>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</si>
  <si>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</si>
  <si>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</si>
  <si>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</si>
  <si>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</si>
  <si>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</si>
  <si>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</si>
  <si>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</si>
  <si>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</si>
  <si>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</si>
  <si>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</si>
  <si>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</si>
  <si>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</si>
  <si>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</si>
  <si>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</si>
  <si>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</si>
  <si>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</si>
  <si>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</si>
  <si>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</si>
  <si>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</si>
  <si>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</si>
  <si>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</si>
  <si>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</si>
  <si>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</si>
  <si>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</si>
  <si>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</si>
  <si>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</si>
  <si>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</si>
  <si>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</si>
  <si>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</si>
  <si>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</si>
  <si>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</si>
  <si>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</si>
  <si>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</si>
  <si>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</si>
  <si>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</si>
  <si>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</si>
  <si>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</si>
  <si>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</si>
  <si>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</si>
  <si>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</si>
  <si>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</si>
  <si>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</si>
  <si>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</si>
  <si>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</si>
  <si>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</si>
  <si>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</si>
  <si>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</si>
  <si>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</si>
  <si>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</si>
  <si>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</si>
  <si>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</si>
  <si>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</si>
  <si>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</si>
  <si>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</si>
  <si>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</si>
  <si>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</si>
  <si>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</si>
  <si>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</si>
  <si>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</si>
  <si>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</si>
  <si>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</si>
  <si>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</si>
  <si>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</si>
  <si>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</si>
  <si>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</si>
  <si>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</si>
  <si>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</si>
  <si>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</si>
  <si>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</si>
  <si>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</si>
  <si>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</si>
  <si>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</si>
  <si>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</si>
  <si>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</si>
  <si>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</si>
  <si>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</si>
  <si>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</si>
  <si>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</si>
  <si>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</si>
  <si>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</si>
  <si>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</si>
  <si>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</si>
  <si>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</si>
  <si>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</si>
  <si>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</si>
  <si>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</si>
  <si>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</si>
  <si>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</si>
  <si>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</si>
  <si>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</si>
  <si>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</si>
  <si>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</si>
  <si>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</si>
  <si>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</si>
  <si>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</si>
  <si>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</si>
  <si>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</si>
  <si>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</si>
  <si>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</si>
  <si>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</si>
  <si>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</si>
  <si>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</si>
  <si>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</si>
  <si>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</si>
  <si>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</si>
  <si>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</si>
  <si>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</si>
  <si>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</si>
  <si>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</si>
  <si>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</si>
  <si>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</si>
  <si>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</si>
  <si>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</si>
  <si>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</si>
  <si>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</si>
  <si>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</si>
  <si>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</si>
  <si>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</si>
  <si>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</si>
  <si>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</si>
  <si>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</si>
  <si>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</si>
  <si>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</si>
  <si>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</si>
  <si>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</si>
  <si>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</si>
  <si>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</si>
  <si>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</si>
  <si>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</si>
  <si>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</si>
  <si>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</si>
  <si>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</si>
  <si>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</si>
  <si>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</si>
  <si>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</si>
  <si>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</si>
  <si>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</si>
  <si>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</si>
  <si>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</si>
  <si>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</si>
  <si>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</si>
  <si>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</si>
  <si>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</si>
  <si>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</si>
  <si>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</si>
  <si>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</si>
  <si>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</si>
  <si>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</si>
  <si>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</si>
  <si>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</si>
  <si>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</si>
  <si>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</si>
  <si>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</si>
  <si>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</si>
  <si>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</si>
  <si>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</si>
  <si>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</si>
  <si>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</si>
  <si>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</si>
  <si>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</si>
  <si>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</si>
  <si>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</si>
  <si>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</si>
  <si>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</si>
  <si>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</si>
  <si>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</si>
  <si>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</si>
  <si>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</si>
  <si>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</si>
  <si>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</si>
  <si>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</si>
  <si>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</si>
  <si>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</si>
  <si>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</si>
  <si>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</si>
  <si>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</si>
  <si>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</si>
  <si>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</si>
  <si>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</si>
  <si>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</si>
  <si>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</si>
  <si>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</si>
  <si>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</si>
  <si>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</si>
  <si>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</si>
  <si>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</si>
  <si>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</si>
  <si>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</si>
  <si>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</si>
  <si>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</si>
  <si>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</si>
  <si>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</si>
  <si>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</si>
  <si>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</si>
  <si>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</si>
  <si>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</si>
  <si>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</si>
  <si>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</si>
  <si>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</si>
  <si>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</si>
  <si>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</si>
  <si>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</si>
  <si>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</si>
  <si>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</si>
  <si>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</si>
  <si>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</si>
  <si>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</si>
  <si>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</si>
  <si>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</si>
  <si>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</si>
  <si>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</si>
  <si>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</si>
  <si>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</si>
  <si>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</si>
  <si>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</si>
  <si>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</si>
  <si>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</si>
  <si>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</si>
  <si>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</si>
  <si>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</si>
  <si>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</si>
  <si>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</si>
  <si>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</si>
  <si>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</si>
  <si>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</si>
  <si>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</si>
  <si>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</si>
  <si>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</si>
  <si>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</si>
  <si>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</si>
  <si>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</si>
  <si>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</si>
  <si>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</si>
  <si>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</si>
  <si>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</si>
  <si>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</si>
  <si>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</si>
  <si>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</si>
  <si>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</si>
  <si>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</si>
  <si>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</si>
  <si>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</si>
  <si>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</si>
  <si>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</si>
  <si>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</si>
  <si>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</si>
  <si>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</si>
  <si>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</si>
  <si>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</si>
  <si>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</si>
  <si>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</si>
  <si>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</si>
  <si>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</si>
  <si>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</si>
  <si>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</si>
  <si>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</si>
  <si>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</si>
  <si>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</si>
  <si>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</si>
  <si>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</si>
  <si>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</si>
  <si>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</si>
  <si>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</si>
  <si>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</si>
  <si>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</si>
  <si>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</si>
  <si>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</si>
  <si>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</si>
  <si>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</si>
  <si>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</si>
  <si>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</si>
  <si>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</si>
  <si>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</si>
  <si>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</si>
  <si>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</si>
  <si>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</si>
  <si>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</si>
  <si>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</si>
  <si>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</si>
  <si>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</si>
  <si>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</si>
  <si>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</si>
  <si>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</si>
  <si>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</si>
  <si>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</si>
  <si>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</si>
  <si>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</si>
  <si>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</si>
  <si>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</si>
  <si>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</si>
  <si>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</si>
  <si>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</si>
  <si>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</si>
  <si>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</si>
  <si>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</si>
  <si>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</si>
  <si>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</si>
  <si>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</si>
  <si>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</si>
  <si>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</si>
  <si>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</si>
  <si>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</si>
  <si>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</si>
  <si>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</si>
  <si>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</si>
  <si>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</si>
  <si>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</si>
  <si>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</si>
  <si>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</si>
  <si>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</si>
  <si>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</si>
  <si>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</si>
  <si>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</si>
  <si>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</si>
  <si>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</si>
  <si>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</si>
  <si>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</si>
  <si>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</si>
  <si>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</si>
  <si>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</si>
  <si>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</si>
  <si>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</si>
  <si>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</si>
  <si>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</si>
  <si>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</si>
  <si>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</si>
  <si>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</si>
  <si>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</si>
  <si>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</si>
  <si>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</si>
  <si>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</si>
  <si>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</si>
  <si>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</si>
  <si>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</si>
  <si>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</si>
  <si>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</si>
  <si>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</si>
  <si>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</si>
  <si>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</si>
  <si>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</si>
  <si>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</si>
  <si>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</si>
  <si>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</si>
  <si>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</si>
  <si>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</si>
  <si>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</si>
  <si>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</si>
  <si>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</si>
  <si>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</si>
  <si>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</si>
  <si>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</si>
  <si>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</si>
  <si>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</si>
  <si>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</si>
  <si>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</si>
  <si>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</si>
  <si>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</si>
  <si>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</si>
  <si>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</si>
  <si>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</si>
  <si>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</si>
  <si>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</si>
  <si>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</si>
  <si>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</si>
  <si>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</si>
  <si>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</si>
  <si>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</si>
  <si>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</si>
  <si>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</si>
  <si>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</si>
  <si>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</si>
  <si>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</si>
  <si>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</si>
  <si>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</si>
  <si>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</si>
  <si>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</si>
  <si>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</si>
  <si>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</si>
  <si>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</si>
  <si>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</si>
  <si>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</si>
  <si>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</si>
  <si>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</si>
  <si>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</si>
  <si>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</si>
  <si>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</si>
  <si>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</si>
  <si>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</si>
  <si>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</si>
  <si>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</si>
  <si>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</si>
  <si>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</si>
  <si>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</si>
  <si>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</si>
  <si>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</si>
  <si>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</si>
  <si>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</si>
  <si>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</si>
  <si>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</si>
  <si>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</si>
  <si>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</si>
  <si>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</si>
  <si>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</si>
  <si>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</si>
  <si>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</si>
  <si>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</si>
  <si>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</si>
  <si>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</si>
  <si>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</si>
  <si>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</si>
  <si>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</si>
  <si>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</si>
  <si>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</si>
  <si>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</si>
  <si>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</si>
  <si>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</si>
  <si>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</si>
  <si>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</si>
  <si>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</si>
  <si>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</si>
  <si>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</si>
  <si>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</si>
  <si>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</si>
  <si>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</si>
  <si>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</si>
  <si>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</si>
  <si>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</si>
  <si>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</si>
  <si>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</si>
  <si>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</si>
  <si>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</si>
  <si>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</si>
  <si>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</si>
  <si>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</si>
  <si>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</si>
  <si>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</si>
  <si>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</si>
  <si>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</si>
  <si>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</si>
  <si>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</si>
  <si>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</si>
  <si>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</si>
  <si>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</si>
  <si>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</si>
  <si>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</si>
  <si>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</si>
  <si>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</si>
  <si>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</si>
  <si>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</si>
  <si>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</si>
  <si>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</si>
  <si>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</si>
  <si>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</si>
  <si>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</si>
  <si>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</si>
  <si>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</si>
  <si>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</si>
  <si>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</si>
  <si>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</si>
  <si>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</si>
  <si>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</si>
  <si>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</si>
  <si>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</si>
  <si>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</si>
  <si>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</si>
  <si>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</si>
  <si>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</si>
  <si>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</si>
  <si>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</si>
  <si>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</si>
  <si>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</si>
  <si>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</si>
  <si>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</si>
  <si>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</si>
  <si>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</si>
  <si>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</si>
  <si>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</si>
  <si>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</si>
  <si>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</si>
  <si>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</si>
  <si>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</si>
  <si>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</si>
  <si>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</si>
  <si>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</si>
  <si>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</si>
  <si>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</si>
  <si>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</si>
  <si>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</si>
  <si>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</si>
  <si>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</si>
  <si>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</si>
  <si>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</si>
  <si>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</si>
  <si>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</si>
  <si>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</si>
  <si>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</si>
  <si>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</si>
  <si>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</si>
  <si>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</si>
  <si>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</si>
  <si>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</si>
  <si>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</si>
  <si>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</si>
  <si>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</si>
  <si>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</si>
  <si>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</si>
  <si>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</si>
  <si>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</si>
  <si>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</si>
  <si>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</si>
  <si>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</si>
  <si>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</si>
  <si>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</si>
  <si>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</si>
  <si>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</si>
  <si>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</si>
  <si>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</si>
  <si>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</si>
  <si>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</si>
  <si>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</si>
  <si>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</si>
  <si>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</si>
  <si>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</si>
  <si>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</si>
  <si>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</si>
  <si>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</si>
  <si>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</si>
  <si>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</si>
  <si>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</si>
  <si>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</si>
  <si>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</si>
  <si>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</si>
  <si>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</si>
  <si>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</si>
  <si>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</si>
  <si>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</si>
  <si>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</si>
  <si>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</si>
  <si>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</si>
  <si>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</si>
  <si>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</si>
  <si>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</si>
  <si>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</si>
  <si>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</si>
  <si>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</si>
  <si>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</si>
  <si>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</si>
  <si>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</si>
  <si>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</si>
  <si>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</si>
  <si>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</si>
  <si>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</si>
  <si>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</si>
  <si>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</si>
  <si>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</si>
  <si>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</si>
  <si>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</si>
  <si>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</si>
  <si>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</si>
  <si>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</si>
  <si>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</si>
  <si>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</si>
  <si>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</si>
  <si>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</si>
  <si>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</si>
  <si>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</si>
  <si>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</si>
  <si>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</si>
  <si>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</si>
  <si>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</si>
  <si>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</si>
  <si>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</si>
  <si>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</si>
  <si>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</si>
  <si>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</si>
  <si>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</si>
  <si>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</si>
  <si>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</si>
  <si>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</si>
  <si>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</si>
  <si>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</si>
  <si>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</si>
  <si>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</si>
  <si>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</si>
  <si>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</si>
  <si>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</si>
  <si>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</si>
  <si>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</si>
  <si>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</si>
  <si>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</si>
  <si>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</si>
  <si>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</si>
  <si>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</si>
  <si>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</si>
  <si>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</si>
  <si>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</si>
  <si>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</si>
  <si>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</si>
  <si>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</si>
  <si>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</si>
  <si>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</si>
  <si>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</si>
  <si>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</si>
  <si>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</si>
  <si>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</si>
  <si>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</si>
  <si>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</si>
  <si>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</si>
  <si>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</si>
  <si>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</si>
  <si>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</si>
  <si>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</si>
  <si>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</si>
  <si>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</si>
  <si>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</si>
  <si>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</si>
  <si>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</si>
  <si>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</si>
  <si>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</si>
  <si>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</si>
  <si>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</si>
  <si>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</si>
  <si>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</si>
  <si>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</si>
  <si>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</si>
  <si>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</si>
  <si>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</si>
  <si>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</si>
  <si>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</si>
  <si>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</si>
  <si>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</si>
  <si>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</si>
  <si>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</si>
  <si>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</si>
  <si>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</si>
  <si>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</si>
  <si>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</si>
  <si>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</si>
  <si>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</si>
  <si>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</si>
  <si>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</si>
  <si>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</si>
  <si>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</si>
  <si>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</si>
  <si>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</si>
  <si>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</si>
  <si>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</si>
  <si>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</si>
  <si>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</si>
  <si>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</si>
  <si>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</si>
  <si>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</si>
  <si>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</si>
  <si>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</si>
  <si>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</si>
  <si>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</si>
  <si>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</si>
  <si>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</si>
  <si>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</si>
  <si>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</si>
  <si>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</si>
  <si>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</si>
  <si>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</si>
  <si>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</si>
  <si>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</si>
  <si>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</si>
  <si>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</si>
  <si>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</si>
  <si>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</si>
  <si>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</si>
  <si>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</si>
  <si>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</si>
  <si>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</si>
  <si>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</si>
  <si>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</si>
  <si>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</si>
  <si>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</si>
  <si>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</si>
  <si>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</si>
  <si>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</si>
  <si>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</si>
  <si>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</si>
  <si>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</si>
  <si>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</si>
  <si>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</si>
  <si>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</si>
  <si>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</si>
  <si>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</si>
  <si>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</si>
  <si>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</si>
  <si>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</si>
  <si>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</si>
  <si>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</si>
  <si>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</si>
  <si>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</si>
  <si>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</si>
  <si>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</si>
  <si>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</si>
  <si>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</si>
  <si>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</si>
  <si>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</si>
  <si>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</si>
  <si>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</si>
  <si>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</si>
  <si>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</si>
  <si>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</si>
  <si>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</si>
  <si>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</si>
  <si>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</si>
  <si>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</si>
  <si>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</si>
  <si>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</si>
  <si>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</si>
  <si>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</si>
  <si>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</si>
  <si>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</si>
  <si>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</si>
  <si>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</si>
  <si>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</si>
  <si>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</si>
  <si>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</si>
  <si>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</si>
  <si>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</si>
  <si>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</si>
  <si>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</si>
  <si>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</si>
  <si>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</si>
  <si>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</si>
  <si>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</si>
  <si>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</si>
  <si>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</si>
  <si>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</si>
  <si>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</si>
  <si>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</si>
  <si>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</si>
  <si>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</si>
  <si>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</si>
  <si>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</si>
  <si>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</si>
  <si>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</si>
  <si>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</si>
  <si>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</si>
  <si>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</si>
  <si>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</si>
  <si>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</si>
  <si>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</si>
  <si>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</si>
  <si>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</si>
  <si>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</si>
  <si>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</si>
  <si>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</si>
  <si>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</si>
  <si>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</si>
  <si>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</si>
  <si>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</si>
  <si>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</si>
  <si>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</si>
  <si>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</si>
  <si>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</si>
  <si>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</si>
  <si>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</si>
  <si>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</si>
  <si>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</si>
  <si>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</si>
  <si>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</si>
  <si>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</si>
  <si>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</si>
  <si>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</si>
  <si>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</si>
  <si>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</si>
  <si>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</si>
  <si>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</si>
  <si>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</si>
  <si>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</si>
  <si>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</si>
  <si>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</si>
  <si>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</si>
  <si>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</si>
  <si>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</si>
  <si>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</si>
  <si>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</si>
  <si>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</si>
  <si>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</si>
  <si>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</si>
  <si>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</si>
  <si>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</si>
  <si>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</si>
  <si>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</si>
  <si>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</si>
  <si>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</si>
  <si>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</si>
  <si>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</si>
  <si>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</si>
  <si>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</si>
  <si>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</si>
  <si>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</si>
  <si>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</si>
  <si>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</si>
  <si>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</si>
  <si>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</si>
  <si>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</si>
  <si>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</si>
  <si>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</si>
  <si>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</si>
  <si>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</si>
  <si>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</si>
  <si>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</si>
  <si>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</si>
  <si>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</si>
  <si>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</si>
  <si>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</si>
  <si>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</si>
  <si>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</si>
  <si>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</si>
  <si>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</si>
  <si>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</si>
  <si>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</si>
  <si>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</si>
  <si>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</si>
  <si>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</si>
  <si>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</si>
  <si>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</si>
  <si>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</si>
  <si>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</si>
  <si>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</si>
  <si>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</si>
  <si>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</si>
  <si>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</si>
  <si>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</si>
  <si>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</si>
  <si>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</si>
  <si>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</si>
  <si>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</si>
  <si>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</si>
  <si>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</si>
  <si>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</si>
  <si>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</si>
  <si>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</si>
  <si>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</si>
  <si>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</si>
  <si>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</si>
  <si>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</si>
  <si>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</si>
  <si>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</si>
  <si>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</si>
  <si>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</si>
  <si>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</si>
  <si>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</si>
  <si>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</si>
  <si>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</si>
  <si>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</si>
  <si>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</si>
  <si>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</si>
  <si>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</si>
  <si>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</si>
  <si>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</si>
  <si>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</si>
  <si>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</si>
  <si>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</si>
  <si>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</si>
  <si>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</si>
  <si>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</si>
  <si>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</si>
  <si>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</si>
  <si>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</si>
  <si>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</si>
  <si>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</si>
  <si>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</si>
  <si>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</si>
  <si>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</si>
  <si>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</si>
  <si>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</si>
  <si>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</si>
  <si>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</si>
  <si>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</si>
  <si>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</si>
  <si>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</si>
  <si>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</si>
  <si>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</si>
  <si>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</si>
  <si>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</si>
  <si>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</si>
  <si>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</si>
  <si>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</si>
  <si>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</si>
  <si>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</si>
  <si>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</si>
  <si>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</si>
  <si>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</si>
  <si>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</si>
  <si>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</si>
  <si>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</si>
  <si>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</si>
  <si>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</si>
  <si>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</si>
  <si>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</si>
  <si>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</si>
  <si>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</si>
  <si>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</si>
  <si>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</si>
  <si>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</si>
  <si>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</si>
  <si>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</si>
  <si>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</si>
  <si>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</si>
  <si>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</si>
  <si>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</si>
  <si>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</si>
  <si>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</si>
  <si>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</si>
  <si>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</si>
  <si>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</si>
  <si>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</si>
  <si>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</si>
  <si>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</si>
  <si>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</si>
  <si>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</si>
  <si>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</si>
  <si>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</si>
  <si>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</si>
  <si>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</si>
  <si>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</si>
  <si>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</si>
  <si>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</si>
  <si>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</si>
  <si>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</si>
  <si>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</si>
  <si>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</si>
  <si>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</si>
  <si>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</si>
  <si>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</si>
  <si>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</si>
  <si>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</si>
  <si>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</si>
  <si>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</si>
  <si>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</si>
  <si>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</si>
  <si>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</si>
  <si>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</si>
  <si>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</si>
  <si>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</si>
  <si>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</si>
  <si>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</si>
  <si>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</si>
  <si>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</si>
  <si>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</si>
  <si>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</si>
  <si>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</si>
  <si>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</si>
  <si>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</si>
  <si>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</si>
  <si>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</si>
  <si>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</si>
  <si>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</si>
  <si>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</si>
  <si>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</si>
  <si>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</si>
  <si>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</si>
  <si>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</si>
  <si>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</si>
  <si>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</si>
  <si>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</si>
  <si>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</si>
  <si>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</si>
  <si>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</si>
  <si>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</si>
  <si>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</si>
  <si>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</si>
  <si>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</si>
  <si>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</si>
  <si>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</si>
  <si>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</si>
  <si>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</si>
  <si>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</si>
  <si>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</si>
  <si>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</si>
  <si>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</si>
  <si>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</si>
  <si>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</si>
  <si>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</si>
  <si>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</si>
  <si>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</si>
  <si>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</si>
  <si>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</si>
  <si>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</si>
  <si>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</si>
  <si>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</si>
  <si>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</si>
  <si>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</si>
  <si>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</si>
  <si>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</si>
  <si>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</si>
  <si>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</si>
  <si>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</si>
  <si>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</si>
  <si>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</si>
  <si>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</si>
  <si>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</si>
  <si>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</si>
  <si>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</si>
  <si>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</si>
  <si>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</si>
  <si>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</si>
  <si>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</si>
  <si>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</si>
  <si>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</si>
  <si>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</si>
  <si>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</si>
  <si>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</si>
  <si>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</si>
  <si>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</si>
  <si>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</si>
  <si>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</si>
  <si>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</si>
  <si>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</si>
  <si>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</si>
  <si>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</si>
  <si>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</si>
  <si>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</si>
  <si>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</si>
  <si>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</si>
  <si>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</si>
  <si>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</si>
  <si>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</si>
  <si>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</si>
  <si>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</si>
  <si>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</si>
  <si>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</si>
  <si>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</si>
  <si>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</si>
  <si>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</si>
  <si>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</si>
  <si>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</si>
  <si>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</si>
  <si>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</si>
  <si>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</si>
  <si>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</si>
  <si>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</si>
  <si>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</si>
  <si>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</si>
  <si>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</si>
  <si>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</si>
  <si>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</si>
  <si>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</si>
  <si>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</si>
  <si>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</si>
  <si>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</si>
  <si>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</si>
  <si>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</si>
  <si>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</si>
  <si>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</si>
  <si>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</si>
  <si>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</si>
  <si>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</si>
  <si>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</si>
  <si>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</si>
  <si>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</si>
  <si>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</si>
  <si>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</si>
  <si>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</si>
  <si>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</si>
  <si>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</si>
  <si>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</si>
  <si>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</si>
  <si>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</si>
  <si>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</si>
  <si>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</si>
  <si>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</si>
  <si>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</si>
  <si>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</si>
  <si>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</si>
  <si>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</si>
  <si>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</si>
  <si>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</si>
  <si>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</si>
  <si>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</si>
  <si>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</si>
  <si>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</si>
  <si>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</si>
  <si>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</si>
  <si>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</si>
  <si>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</si>
  <si>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</si>
  <si>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</si>
  <si>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</si>
  <si>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</si>
  <si>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</si>
  <si>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</si>
  <si>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</si>
  <si>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</si>
  <si>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</si>
  <si>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</si>
  <si>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</si>
  <si>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</si>
  <si>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</si>
  <si>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</si>
  <si>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</si>
  <si>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</si>
  <si>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</si>
  <si>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</si>
  <si>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</si>
  <si>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</si>
  <si>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</si>
  <si>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</si>
  <si>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</si>
  <si>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</si>
  <si>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</si>
  <si>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</si>
  <si>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</si>
  <si>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</si>
  <si>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</si>
  <si>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</si>
  <si>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</si>
  <si>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</si>
  <si>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</si>
  <si>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</si>
  <si>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</si>
  <si>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</si>
  <si>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</si>
  <si>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</si>
  <si>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</si>
  <si>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</si>
  <si>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</si>
  <si>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</si>
  <si>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</si>
  <si>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</si>
  <si>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</si>
  <si>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</si>
  <si>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</si>
  <si>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</si>
  <si>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</si>
  <si>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</si>
  <si>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</si>
  <si>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</si>
  <si>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</si>
  <si>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</si>
  <si>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</si>
  <si>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</si>
  <si>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</si>
  <si>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</si>
  <si>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</si>
  <si>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</si>
  <si>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</si>
  <si>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</si>
  <si>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</si>
  <si>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</si>
  <si>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</si>
  <si>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</si>
  <si>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</si>
  <si>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</si>
  <si>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</si>
  <si>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</si>
  <si>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</si>
  <si>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</si>
  <si>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</si>
  <si>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</si>
  <si>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</si>
  <si>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</si>
  <si>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</si>
  <si>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</si>
  <si>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</si>
  <si>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</si>
  <si>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</si>
  <si>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</si>
  <si>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</si>
  <si>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</si>
  <si>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</si>
  <si>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</si>
  <si>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</si>
  <si>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</si>
  <si>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</si>
  <si>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</si>
  <si>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</si>
  <si>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</si>
  <si>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</si>
  <si>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</si>
  <si>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</si>
  <si>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</si>
  <si>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</si>
  <si>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</si>
  <si>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</si>
  <si>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</si>
  <si>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</si>
  <si>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</si>
  <si>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</si>
  <si>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</si>
  <si>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</si>
  <si>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</si>
  <si>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</si>
  <si>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</si>
  <si>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</si>
  <si>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</si>
  <si>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</si>
  <si>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</si>
  <si>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</si>
  <si>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</si>
  <si>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</si>
  <si>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</si>
  <si>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</si>
  <si>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</si>
  <si>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</si>
  <si>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</si>
  <si>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</si>
  <si>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</si>
  <si>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</si>
  <si>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</si>
  <si>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</si>
  <si>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</si>
  <si>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</si>
  <si>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</si>
  <si>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</si>
  <si>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</si>
  <si>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</si>
  <si>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</si>
  <si>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</si>
  <si>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</si>
  <si>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</si>
  <si>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</si>
  <si>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</si>
  <si>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</si>
  <si>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</si>
  <si>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</si>
  <si>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</si>
  <si>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</si>
  <si>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</si>
  <si>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</si>
  <si>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</si>
  <si>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</si>
  <si>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</si>
  <si>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</si>
  <si>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</si>
  <si>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</si>
  <si>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</si>
  <si>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</si>
  <si>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</si>
  <si>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</si>
  <si>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</si>
  <si>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</si>
  <si>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</si>
  <si>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</si>
  <si>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</si>
  <si>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</si>
  <si>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</si>
  <si>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</si>
  <si>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</si>
  <si>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</si>
  <si>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</si>
  <si>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</si>
  <si>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</si>
  <si>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</si>
  <si>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</si>
  <si>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</si>
  <si>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</si>
  <si>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</si>
  <si>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</si>
  <si>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</si>
  <si>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</si>
  <si>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</si>
  <si>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</si>
  <si>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</si>
  <si>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</si>
  <si>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</si>
  <si>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</si>
  <si>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</si>
  <si>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</si>
  <si>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</si>
  <si>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</si>
  <si>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</si>
  <si>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</si>
  <si>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</si>
  <si>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</si>
  <si>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</si>
  <si>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</si>
  <si>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</si>
  <si>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</si>
  <si>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</si>
  <si>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</si>
  <si>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</si>
  <si>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</si>
  <si>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</si>
  <si>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</si>
  <si>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</si>
  <si>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</si>
  <si>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</si>
  <si>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</si>
  <si>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</si>
  <si>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</si>
  <si>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</si>
  <si>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</si>
  <si>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</si>
  <si>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</si>
  <si>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</si>
  <si>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</si>
  <si>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</si>
  <si>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</si>
  <si>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</si>
  <si>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</si>
  <si>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</si>
  <si>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</si>
  <si>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</si>
  <si>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</si>
  <si>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</si>
  <si>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</si>
  <si>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</si>
  <si>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</si>
  <si>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</si>
  <si>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</si>
  <si>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</si>
  <si>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</si>
  <si>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</si>
  <si>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</si>
  <si>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</si>
  <si>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</si>
  <si>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</si>
  <si>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</si>
  <si>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</si>
  <si>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</si>
  <si>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</si>
  <si>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</si>
  <si>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</si>
  <si>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</si>
  <si>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</si>
  <si>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</si>
  <si>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</si>
  <si>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</si>
  <si>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</si>
  <si>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</si>
  <si>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</si>
  <si>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</si>
  <si>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</si>
  <si>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</si>
  <si>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</si>
  <si>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</si>
  <si>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</si>
  <si>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</si>
  <si>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</si>
  <si>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</si>
  <si>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</si>
  <si>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</si>
  <si>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</si>
  <si>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</si>
  <si>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</si>
  <si>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</si>
  <si>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</si>
  <si>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</si>
  <si>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</si>
  <si>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</si>
  <si>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</si>
  <si>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</si>
  <si>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</si>
  <si>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</si>
  <si>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</si>
  <si>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</si>
  <si>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</si>
  <si>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</si>
  <si>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</si>
  <si>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</si>
  <si>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</si>
  <si>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</si>
  <si>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</si>
  <si>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</si>
  <si>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</si>
  <si>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</si>
  <si>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</si>
  <si>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</si>
  <si>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</si>
  <si>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</si>
  <si>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</si>
  <si>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</si>
  <si>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</si>
  <si>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</si>
  <si>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</si>
  <si>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</si>
  <si>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</si>
  <si>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</si>
  <si>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</si>
  <si>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</si>
  <si>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</si>
  <si>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</si>
  <si>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</si>
  <si>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</si>
  <si>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</si>
  <si>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</si>
  <si>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</si>
  <si>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</si>
  <si>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</si>
  <si>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</si>
  <si>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</si>
  <si>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</si>
  <si>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</si>
  <si>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</si>
  <si>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</si>
  <si>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</si>
  <si>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</si>
  <si>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</si>
  <si>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</si>
  <si>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</si>
  <si>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</si>
  <si>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</si>
  <si>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</si>
  <si>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</si>
  <si>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</si>
  <si>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</si>
  <si>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</si>
  <si>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</si>
  <si>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</si>
  <si>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</si>
  <si>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</si>
  <si>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</si>
  <si>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</si>
  <si>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</si>
  <si>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</si>
  <si>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</si>
  <si>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</si>
  <si>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</si>
  <si>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</si>
  <si>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</si>
  <si>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</si>
  <si>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</si>
  <si>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</si>
  <si>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</si>
  <si>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</si>
  <si>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</si>
  <si>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</si>
  <si>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</si>
  <si>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</si>
  <si>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</si>
  <si>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</si>
  <si>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</si>
  <si>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</si>
  <si>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</si>
  <si>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</si>
  <si>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</si>
  <si>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</si>
  <si>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</si>
  <si>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</si>
  <si>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</si>
  <si>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</si>
  <si>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</si>
  <si>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</si>
  <si>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</si>
  <si>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</si>
  <si>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</si>
  <si>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</si>
  <si>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</si>
  <si>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</si>
  <si>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</si>
  <si>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</si>
  <si>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</si>
  <si>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</si>
  <si>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</si>
  <si>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</si>
  <si>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</si>
  <si>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</si>
  <si>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</si>
  <si>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</si>
  <si>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</si>
  <si>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</si>
  <si>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</si>
  <si>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</si>
  <si>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</si>
  <si>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</si>
  <si>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</si>
  <si>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</si>
  <si>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</si>
  <si>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</si>
  <si>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</si>
  <si>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</si>
  <si>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</si>
  <si>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</si>
  <si>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</si>
  <si>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</si>
  <si>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</si>
  <si>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</si>
  <si>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</si>
  <si>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</si>
  <si>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</si>
  <si>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</si>
  <si>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</si>
  <si>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</si>
  <si>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</si>
  <si>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</si>
  <si>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</si>
  <si>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</si>
  <si>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</si>
  <si>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</si>
  <si>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</si>
  <si>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</si>
  <si>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</si>
  <si>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</si>
  <si>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</si>
  <si>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</si>
  <si>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</si>
  <si>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</si>
  <si>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</si>
  <si>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</si>
  <si>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</si>
  <si>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</si>
  <si>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</si>
  <si>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</si>
  <si>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</si>
  <si>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</si>
  <si>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</si>
  <si>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</si>
  <si>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</si>
  <si>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</si>
  <si>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</si>
  <si>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</si>
  <si>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</si>
  <si>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</si>
  <si>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</si>
  <si>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</si>
  <si>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</si>
  <si>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</si>
  <si>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</si>
  <si>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</si>
  <si>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</si>
  <si>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</si>
  <si>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</si>
  <si>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</si>
  <si>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</si>
  <si>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</si>
  <si>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</si>
  <si>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</si>
  <si>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</si>
  <si>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</si>
  <si>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</si>
  <si>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</si>
  <si>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</si>
  <si>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</si>
  <si>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</si>
  <si>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</si>
  <si>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</si>
  <si>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</si>
  <si>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</si>
  <si>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</si>
  <si>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</si>
  <si>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</si>
  <si>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</si>
  <si>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</si>
  <si>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</si>
  <si>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</si>
  <si>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</si>
  <si>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</si>
  <si>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</si>
  <si>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</si>
  <si>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</si>
  <si>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</si>
  <si>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</si>
  <si>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</si>
  <si>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</si>
  <si>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</si>
  <si>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</si>
  <si>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</si>
  <si>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</si>
  <si>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</si>
  <si>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</si>
  <si>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</si>
  <si>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</si>
  <si>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</si>
  <si>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</si>
  <si>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</si>
  <si>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</si>
  <si>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</si>
  <si>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</si>
  <si>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</si>
  <si>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</si>
  <si>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</si>
  <si>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</si>
  <si>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</si>
  <si>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</si>
  <si>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</si>
  <si>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</si>
  <si>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</si>
  <si>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</si>
  <si>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</si>
  <si>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</si>
  <si>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</si>
  <si>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</si>
  <si>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</si>
  <si>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</si>
  <si>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</si>
  <si>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</si>
  <si>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</si>
  <si>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</si>
  <si>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</si>
  <si>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</si>
  <si>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</si>
  <si>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</si>
  <si>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</si>
  <si>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</si>
  <si>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</si>
  <si>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</si>
  <si>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</si>
  <si>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</si>
  <si>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</si>
  <si>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</si>
  <si>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</si>
  <si>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</si>
  <si>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</si>
  <si>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</si>
  <si>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</si>
  <si>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</si>
  <si>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</si>
  <si>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</si>
  <si>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</si>
  <si>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</si>
  <si>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</si>
  <si>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</si>
  <si>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</si>
  <si>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</si>
  <si>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</si>
  <si>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</si>
  <si>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</si>
  <si>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</si>
  <si>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</si>
  <si>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</si>
  <si>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</si>
  <si>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</si>
  <si>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</si>
  <si>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</si>
  <si>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</si>
  <si>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</si>
  <si>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</si>
  <si>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</si>
  <si>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</si>
  <si>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</si>
  <si>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</si>
  <si>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</si>
  <si>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</si>
  <si>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</si>
  <si>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</si>
  <si>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</si>
  <si>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</si>
  <si>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</si>
  <si>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</si>
  <si>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</si>
  <si>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</si>
  <si>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</si>
  <si>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</si>
  <si>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</si>
  <si>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</si>
  <si>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</si>
  <si>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</si>
  <si>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</si>
  <si>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</si>
  <si>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</si>
  <si>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</si>
  <si>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</si>
  <si>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</si>
  <si>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</si>
  <si>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</si>
  <si>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</si>
  <si>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</si>
  <si>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</si>
  <si>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</si>
  <si>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</si>
  <si>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</si>
  <si>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</si>
  <si>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</si>
  <si>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</si>
  <si>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</si>
  <si>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</si>
  <si>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</si>
  <si>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</si>
  <si>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</si>
  <si>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</si>
  <si>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</si>
  <si>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</si>
  <si>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</si>
  <si>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</si>
  <si>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</si>
  <si>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</si>
  <si>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</si>
  <si>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</si>
  <si>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</si>
  <si>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</si>
  <si>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</si>
  <si>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</si>
  <si>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</si>
  <si>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</si>
  <si>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</si>
  <si>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</si>
  <si>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</si>
  <si>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</si>
  <si>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</si>
  <si>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</si>
  <si>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</si>
  <si>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</si>
  <si>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</si>
  <si>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</si>
  <si>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</si>
  <si>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</si>
  <si>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</si>
  <si>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</si>
  <si>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</si>
  <si>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</si>
  <si>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</si>
  <si>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</si>
  <si>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</si>
  <si>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</si>
  <si>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</si>
  <si>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</si>
  <si>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</si>
  <si>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</si>
  <si>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</si>
  <si>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</si>
  <si>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</si>
  <si>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</si>
  <si>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</si>
  <si>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</si>
  <si>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</si>
  <si>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</si>
  <si>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</si>
  <si>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</si>
  <si>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</si>
  <si>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</si>
  <si>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</si>
  <si>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</si>
  <si>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</si>
  <si>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</si>
  <si>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</si>
  <si>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</si>
  <si>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</si>
  <si>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</si>
  <si>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</si>
  <si>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</si>
  <si>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</si>
  <si>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</si>
  <si>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</si>
  <si>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</si>
  <si>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</si>
  <si>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</si>
  <si>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</si>
  <si>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</si>
  <si>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</si>
  <si>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</si>
  <si>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</si>
  <si>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</si>
  <si>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</si>
  <si>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</si>
  <si>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</si>
  <si>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</si>
  <si>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</si>
  <si>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</si>
  <si>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</si>
  <si>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</si>
  <si>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</si>
  <si>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</si>
  <si>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</si>
  <si>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</si>
  <si>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</si>
  <si>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</si>
  <si>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</si>
  <si>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</si>
  <si>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</si>
  <si>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</si>
  <si>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</si>
  <si>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</si>
  <si>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</si>
  <si>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</si>
  <si>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</si>
  <si>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</si>
  <si>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</si>
  <si>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</si>
  <si>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</si>
  <si>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</si>
  <si>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</si>
  <si>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</si>
  <si>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</si>
  <si>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</si>
  <si>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</si>
  <si>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</si>
  <si>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</si>
  <si>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</si>
  <si>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</si>
  <si>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</si>
  <si>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</si>
  <si>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</si>
  <si>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</si>
  <si>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</si>
  <si>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</si>
  <si>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</si>
  <si>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</si>
  <si>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</si>
  <si>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</si>
  <si>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</si>
  <si>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</si>
  <si>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</si>
  <si>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</si>
  <si>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</si>
  <si>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</si>
  <si>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</si>
  <si>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</si>
  <si>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</si>
  <si>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</si>
  <si>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</si>
  <si>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</si>
  <si>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</si>
  <si>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</si>
  <si>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</si>
  <si>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</si>
  <si>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</si>
  <si>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</si>
  <si>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</si>
  <si>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</si>
  <si>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</si>
  <si>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</si>
  <si>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</si>
  <si>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</si>
  <si>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</si>
  <si>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</si>
  <si>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</si>
  <si>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</si>
  <si>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</si>
  <si>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</si>
  <si>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</si>
  <si>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</si>
  <si>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</si>
  <si>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</si>
  <si>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</si>
  <si>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</si>
  <si>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</si>
  <si>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</si>
  <si>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</si>
  <si>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</si>
  <si>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</si>
  <si>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</si>
  <si>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</si>
  <si>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</si>
  <si>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</si>
  <si>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</si>
  <si>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</si>
  <si>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</si>
  <si>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</si>
  <si>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</si>
  <si>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</si>
  <si>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</si>
  <si>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</si>
  <si>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</si>
  <si>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</si>
  <si>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</si>
  <si>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</si>
  <si>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</si>
  <si>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</si>
  <si>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</si>
  <si>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</si>
  <si>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</si>
  <si>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</si>
  <si>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</si>
  <si>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</si>
  <si>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</si>
  <si>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</si>
  <si>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</si>
  <si>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</si>
  <si>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</si>
  <si>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</si>
  <si>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</si>
  <si>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</si>
  <si>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</si>
  <si>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</si>
  <si>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</si>
  <si>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</si>
  <si>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</si>
  <si>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</si>
  <si>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</si>
  <si>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</si>
  <si>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</si>
  <si>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</si>
  <si>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</si>
  <si>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</si>
  <si>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</si>
  <si>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</si>
  <si>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</si>
  <si>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</si>
  <si>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</si>
  <si>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</si>
  <si>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</si>
  <si>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</si>
  <si>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</si>
  <si>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</si>
  <si>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</si>
  <si>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</si>
  <si>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</si>
  <si>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</si>
  <si>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</si>
  <si>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</si>
  <si>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</si>
  <si>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</si>
  <si>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</si>
  <si>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</si>
  <si>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</si>
  <si>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</si>
  <si>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</si>
  <si>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</si>
  <si>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</si>
  <si>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</si>
  <si>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</si>
  <si>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</si>
  <si>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</si>
  <si>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</si>
  <si>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</si>
  <si>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</si>
  <si>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</si>
  <si>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</si>
  <si>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</si>
  <si>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</si>
  <si>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</si>
  <si>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</si>
  <si>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</si>
  <si>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</si>
  <si>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</si>
  <si>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</si>
  <si>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</si>
  <si>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</si>
  <si>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</si>
  <si>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</si>
  <si>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</si>
  <si>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</si>
  <si>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</si>
  <si>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</si>
  <si>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</si>
  <si>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</si>
  <si>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</si>
  <si>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</si>
  <si>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</si>
  <si>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</si>
  <si>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</si>
  <si>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</si>
  <si>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</si>
  <si>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</si>
  <si>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</si>
  <si>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</si>
  <si>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</si>
  <si>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</si>
  <si>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</si>
  <si>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</si>
  <si>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</si>
  <si>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</si>
  <si>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</si>
  <si>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</si>
  <si>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</si>
  <si>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</si>
  <si>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</si>
  <si>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</si>
  <si>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</si>
  <si>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</si>
  <si>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</si>
  <si>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</si>
  <si>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</si>
  <si>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</si>
  <si>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</si>
  <si>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</si>
  <si>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</si>
  <si>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</si>
  <si>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</si>
  <si>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</si>
  <si>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</si>
  <si>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</si>
  <si>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</si>
  <si>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</si>
  <si>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</si>
  <si>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</si>
  <si>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</si>
  <si>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</si>
  <si>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</si>
  <si>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</si>
  <si>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</si>
  <si>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</si>
  <si>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</si>
  <si>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</si>
  <si>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</si>
  <si>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</si>
  <si>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</si>
  <si>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</si>
  <si>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</si>
  <si>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</si>
  <si>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</si>
  <si>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</si>
  <si>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</si>
  <si>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</si>
  <si>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</si>
  <si>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</si>
  <si>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</si>
  <si>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</si>
  <si>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</si>
  <si>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</si>
  <si>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</si>
  <si>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</si>
  <si>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</si>
  <si>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</si>
  <si>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</si>
  <si>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</si>
  <si>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</si>
  <si>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</si>
  <si>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</si>
  <si>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</si>
  <si>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</si>
  <si>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</si>
  <si>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</si>
  <si>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</si>
  <si>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</si>
  <si>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</si>
  <si>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</si>
  <si>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</si>
  <si>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</si>
  <si>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</si>
  <si>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</si>
  <si>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</si>
  <si>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</si>
  <si>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</si>
  <si>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</si>
  <si>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</si>
  <si>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</si>
  <si>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</si>
  <si>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</si>
  <si>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</si>
  <si>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</si>
  <si>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</si>
  <si>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</si>
  <si>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</si>
  <si>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</si>
  <si>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</si>
  <si>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</si>
  <si>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</si>
  <si>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</si>
  <si>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</si>
  <si>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</si>
  <si>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</si>
  <si>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</si>
  <si>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</si>
  <si>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</si>
  <si>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</si>
  <si>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</si>
  <si>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</si>
  <si>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</si>
  <si>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</si>
  <si>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</si>
  <si>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</si>
  <si>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</si>
  <si>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</si>
  <si>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</si>
  <si>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</si>
  <si>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</si>
  <si>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</si>
  <si>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</si>
  <si>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</si>
  <si>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</si>
  <si>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</si>
  <si>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</si>
  <si>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</si>
  <si>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</si>
  <si>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</si>
  <si>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</si>
  <si>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</si>
  <si>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</si>
  <si>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</si>
  <si>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</si>
  <si>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</si>
  <si>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</si>
  <si>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</si>
  <si>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</si>
  <si>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</si>
  <si>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</si>
  <si>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</si>
  <si>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</si>
  <si>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</si>
  <si>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</si>
  <si>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</si>
  <si>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</si>
  <si>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</si>
  <si>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</si>
  <si>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</si>
  <si>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</si>
  <si>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</si>
  <si>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</si>
  <si>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</si>
  <si>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</si>
  <si>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</si>
  <si>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</si>
  <si>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</si>
  <si>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</si>
  <si>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</si>
  <si>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</si>
  <si>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</si>
  <si>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</si>
  <si>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</si>
  <si>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</si>
  <si>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</si>
  <si>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</si>
  <si>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</si>
  <si>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</si>
  <si>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</si>
  <si>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</si>
  <si>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</si>
  <si>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</si>
  <si>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</si>
  <si>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</si>
  <si>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</si>
  <si>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</si>
  <si>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</si>
  <si>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</si>
  <si>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</si>
  <si>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</si>
  <si>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</si>
  <si>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</si>
  <si>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</si>
  <si>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</si>
  <si>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</si>
  <si>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</si>
  <si>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</si>
  <si>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</si>
  <si>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</si>
  <si>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</si>
  <si>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</si>
  <si>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</si>
  <si>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</si>
  <si>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</si>
  <si>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</si>
  <si>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</si>
  <si>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</si>
  <si>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</si>
  <si>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</si>
  <si>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</si>
  <si>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</si>
  <si>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</si>
  <si>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</si>
  <si>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</si>
  <si>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</si>
  <si>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</si>
  <si>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</si>
  <si>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</si>
  <si>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</si>
  <si>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</si>
  <si>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</si>
  <si>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</si>
  <si>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</si>
  <si>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</si>
  <si>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</si>
  <si>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</si>
  <si>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</si>
  <si>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</si>
  <si>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</si>
  <si>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</si>
  <si>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</si>
  <si>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</si>
  <si>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</si>
  <si>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</si>
  <si>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</si>
  <si>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</si>
  <si>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</si>
  <si>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</si>
  <si>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</si>
  <si>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</si>
  <si>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</si>
  <si>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</si>
  <si>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</si>
  <si>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</si>
  <si>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</si>
  <si>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</si>
  <si>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</si>
  <si>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</si>
  <si>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</si>
  <si>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</si>
  <si>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</si>
  <si>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</si>
  <si>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</si>
  <si>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</si>
  <si>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</si>
  <si>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</si>
  <si>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</si>
  <si>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</si>
  <si>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</si>
  <si>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</si>
  <si>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</si>
  <si>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</si>
  <si>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</si>
  <si>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</si>
  <si>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</si>
  <si>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</si>
  <si>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</si>
  <si>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</si>
  <si>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</si>
  <si>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</si>
  <si>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</si>
  <si>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</si>
  <si>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</si>
  <si>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</si>
  <si>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</si>
  <si>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</si>
  <si>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</si>
  <si>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</si>
  <si>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</si>
  <si>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</si>
  <si>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</si>
  <si>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</si>
  <si>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</si>
  <si>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</si>
  <si>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</si>
  <si>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</si>
  <si>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</si>
  <si>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</si>
  <si>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</si>
  <si>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</si>
  <si>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</si>
  <si>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</si>
  <si>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</si>
  <si>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</si>
  <si>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</si>
  <si>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</si>
  <si>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</si>
  <si>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</si>
  <si>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</si>
  <si>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</si>
  <si>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</si>
  <si>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</si>
  <si>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</si>
  <si>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</si>
  <si>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</si>
  <si>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</si>
  <si>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</si>
  <si>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</si>
  <si>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</si>
  <si>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</si>
  <si>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</si>
  <si>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</si>
  <si>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</si>
  <si>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</si>
  <si>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</si>
  <si>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</si>
  <si>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</si>
  <si>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</si>
  <si>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</si>
  <si>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</si>
  <si>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</si>
  <si>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</si>
  <si>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</si>
  <si>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</si>
  <si>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</si>
  <si>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</si>
  <si>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</si>
  <si>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</si>
  <si>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</si>
  <si>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</si>
  <si>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</si>
  <si>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</si>
  <si>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</si>
  <si>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</si>
  <si>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</si>
  <si>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</si>
  <si>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</si>
  <si>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</si>
  <si>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</si>
  <si>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</si>
  <si>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</si>
  <si>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</si>
  <si>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</si>
  <si>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</si>
  <si>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</si>
  <si>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</si>
  <si>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</si>
  <si>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</si>
  <si>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</si>
  <si>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</si>
  <si>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</si>
  <si>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</si>
  <si>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</si>
  <si>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</si>
  <si>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</si>
  <si>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</si>
  <si>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</si>
  <si>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</si>
  <si>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</si>
  <si>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</si>
  <si>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</si>
  <si>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</si>
  <si>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</si>
  <si>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</si>
  <si>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</si>
  <si>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</si>
  <si>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</si>
  <si>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</si>
  <si>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</si>
  <si>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</si>
  <si>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</si>
  <si>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</si>
  <si>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</si>
  <si>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</si>
  <si>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</si>
  <si>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</si>
  <si>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</si>
  <si>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</si>
  <si>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</si>
  <si>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</si>
  <si>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</si>
  <si>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</si>
  <si>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</si>
  <si>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</si>
  <si>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</si>
  <si>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</si>
  <si>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</si>
  <si>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</si>
  <si>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</si>
  <si>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</si>
  <si>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</si>
  <si>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</si>
  <si>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</si>
  <si>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</si>
  <si>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</si>
  <si>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</si>
  <si>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</si>
  <si>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</si>
  <si>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</si>
  <si>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</si>
  <si>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</si>
  <si>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</si>
  <si>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</si>
  <si>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</si>
  <si>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</si>
  <si>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</si>
  <si>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</si>
  <si>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</si>
  <si>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</si>
  <si>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</si>
  <si>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</si>
  <si>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</si>
  <si>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</si>
  <si>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</si>
  <si>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</si>
  <si>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</si>
  <si>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</si>
  <si>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</si>
  <si>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</si>
  <si>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</si>
  <si>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</si>
  <si>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</si>
  <si>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</si>
  <si>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</si>
  <si>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</si>
  <si>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</si>
  <si>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</si>
  <si>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</si>
  <si>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</si>
  <si>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</si>
  <si>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</si>
  <si>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</si>
  <si>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</si>
  <si>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</si>
  <si>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</si>
  <si>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</si>
  <si>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</si>
  <si>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</si>
  <si>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</si>
  <si>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</si>
  <si>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</si>
  <si>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</si>
  <si>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</si>
  <si>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</si>
  <si>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</si>
  <si>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</si>
  <si>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</si>
  <si>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</si>
  <si>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</si>
  <si>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</si>
  <si>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</si>
  <si>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</si>
  <si>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</si>
  <si>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</si>
  <si>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</si>
  <si>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</si>
  <si>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</si>
  <si>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</si>
  <si>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</si>
  <si>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</si>
  <si>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</si>
  <si>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</si>
  <si>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</si>
  <si>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</si>
  <si>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</si>
  <si>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</si>
  <si>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</si>
  <si>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</si>
  <si>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</si>
  <si>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</si>
  <si>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</si>
  <si>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</si>
  <si>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</si>
  <si>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</si>
  <si>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</si>
  <si>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</si>
  <si>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</si>
  <si>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</si>
  <si>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</si>
  <si>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</si>
  <si>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</si>
  <si>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</si>
  <si>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</si>
  <si>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</si>
  <si>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</si>
  <si>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</si>
  <si>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</si>
  <si>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</si>
  <si>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</si>
  <si>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</si>
  <si>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</si>
  <si>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</si>
  <si>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</si>
  <si>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</si>
  <si>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</si>
  <si>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</si>
  <si>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</si>
  <si>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</si>
  <si>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</si>
  <si>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</si>
  <si>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</si>
  <si>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</si>
  <si>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</si>
  <si>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</si>
  <si>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</si>
  <si>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</si>
  <si>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</si>
  <si>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</si>
  <si>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</si>
  <si>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</si>
  <si>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</si>
  <si>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</si>
  <si>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</si>
  <si>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</si>
  <si>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</si>
  <si>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</si>
  <si>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</si>
  <si>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</si>
  <si>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</si>
  <si>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</si>
  <si>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</si>
  <si>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</si>
  <si>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</si>
  <si>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</si>
  <si>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</si>
  <si>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</si>
  <si>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</si>
  <si>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</si>
  <si>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</si>
  <si>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</si>
  <si>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</si>
  <si>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</si>
  <si>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</si>
  <si>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</si>
  <si>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</si>
  <si>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</si>
  <si>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</si>
  <si>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</si>
  <si>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</si>
  <si>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</si>
  <si>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</si>
  <si>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</si>
  <si>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</si>
  <si>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</si>
  <si>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</si>
  <si>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</si>
  <si>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</si>
  <si>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</si>
  <si>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</si>
  <si>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</si>
  <si>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</si>
  <si>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</si>
  <si>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</si>
  <si>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</si>
  <si>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</si>
  <si>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</si>
  <si>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</si>
  <si>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</si>
  <si>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</si>
  <si>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</si>
  <si>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</si>
  <si>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</si>
  <si>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</si>
  <si>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</si>
  <si>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</si>
  <si>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</si>
  <si>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</si>
  <si>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</si>
  <si>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</si>
  <si>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</si>
  <si>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</si>
  <si>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</si>
  <si>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</si>
  <si>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</si>
  <si>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</si>
  <si>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</si>
  <si>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</si>
  <si>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</si>
  <si>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</si>
  <si>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</si>
  <si>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</si>
  <si>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</si>
  <si>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</si>
  <si>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</si>
  <si>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</si>
  <si>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</si>
  <si>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</si>
  <si>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</si>
  <si>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</si>
  <si>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</si>
  <si>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</si>
  <si>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</si>
  <si>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</si>
  <si>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</si>
  <si>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</si>
  <si>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</si>
  <si>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</si>
  <si>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</si>
  <si>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</si>
  <si>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</si>
  <si>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</si>
  <si>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</si>
  <si>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</si>
  <si>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</si>
  <si>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</si>
  <si>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</si>
  <si>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</si>
  <si>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</si>
  <si>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</si>
  <si>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</si>
  <si>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</si>
  <si>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</si>
  <si>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</si>
  <si>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</si>
  <si>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</si>
  <si>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</si>
  <si>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</si>
  <si>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</si>
  <si>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</si>
  <si>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</si>
  <si>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</si>
  <si>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</si>
  <si>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</si>
  <si>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</si>
  <si>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</si>
  <si>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</si>
  <si>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</si>
  <si>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</si>
  <si>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</si>
  <si>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</si>
  <si>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</si>
  <si>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</si>
  <si>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</si>
  <si>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</si>
  <si>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</si>
  <si>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</si>
  <si>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</si>
  <si>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</si>
  <si>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</si>
  <si>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</si>
  <si>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</si>
  <si>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</si>
  <si>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</si>
  <si>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</si>
  <si>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</si>
  <si>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</si>
  <si>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</si>
  <si>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</si>
  <si>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</si>
  <si>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</si>
  <si>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</si>
  <si>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</si>
  <si>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</si>
  <si>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</si>
  <si>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</si>
  <si>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</si>
  <si>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</si>
  <si>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</si>
  <si>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</si>
  <si>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</si>
  <si>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</si>
  <si>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</si>
  <si>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</si>
  <si>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</si>
  <si>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</si>
  <si>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</si>
  <si>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</si>
  <si>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</si>
  <si>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</si>
  <si>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</si>
  <si>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</si>
  <si>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</si>
  <si>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</si>
  <si>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</si>
  <si>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</si>
  <si>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</si>
  <si>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</si>
  <si>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</si>
  <si>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</si>
  <si>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</si>
  <si>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</si>
  <si>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</si>
  <si>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</si>
  <si>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</si>
  <si>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</si>
  <si>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</si>
  <si>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</si>
  <si>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</si>
  <si>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</si>
  <si>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</si>
  <si>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</si>
  <si>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</si>
  <si>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</si>
  <si>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</si>
  <si>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</si>
  <si>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</si>
  <si>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</si>
  <si>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</si>
  <si>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</si>
  <si>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</si>
  <si>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</si>
  <si>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</si>
  <si>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</si>
  <si>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</si>
  <si>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</si>
  <si>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</si>
  <si>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</si>
  <si>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</si>
  <si>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</si>
  <si>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</si>
  <si>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</si>
  <si>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</si>
  <si>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</si>
  <si>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</si>
  <si>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</si>
  <si>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</si>
  <si>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</si>
  <si>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</si>
  <si>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</si>
  <si>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</si>
  <si>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</si>
  <si>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</si>
  <si>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</si>
  <si>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</si>
  <si>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</si>
  <si>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</si>
  <si>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</si>
  <si>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</si>
  <si>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</si>
  <si>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</si>
  <si>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</si>
  <si>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</si>
  <si>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</si>
  <si>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</si>
  <si>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</si>
  <si>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</si>
  <si>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</si>
  <si>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</si>
  <si>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</si>
  <si>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</si>
  <si>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</si>
  <si>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</si>
  <si>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</si>
  <si>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</si>
  <si>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</si>
  <si>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</si>
  <si>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</si>
  <si>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</si>
  <si>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</si>
  <si>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</si>
  <si>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</si>
  <si>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</si>
  <si>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</si>
  <si>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</si>
  <si>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</si>
  <si>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</si>
  <si>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</si>
  <si>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</si>
  <si>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</si>
  <si>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</si>
  <si>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</si>
  <si>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</si>
  <si>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</si>
  <si>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</si>
  <si>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</si>
  <si>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</si>
  <si>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</si>
  <si>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</si>
  <si>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</si>
  <si>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</si>
  <si>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</si>
  <si>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</si>
  <si>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</si>
  <si>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</si>
  <si>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</si>
  <si>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</si>
  <si>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</si>
  <si>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</si>
  <si>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</si>
  <si>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</si>
  <si>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</si>
  <si>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</si>
  <si>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</si>
  <si>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</si>
  <si>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</si>
  <si>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</si>
  <si>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</si>
  <si>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</si>
  <si>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</si>
  <si>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</si>
  <si>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</si>
  <si>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</si>
  <si>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</si>
  <si>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</si>
  <si>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</si>
  <si>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</si>
  <si>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</si>
  <si>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</si>
  <si>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</si>
  <si>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</si>
  <si>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</si>
  <si>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</si>
  <si>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</si>
  <si>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</si>
  <si>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</si>
  <si>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</si>
  <si>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</si>
  <si>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</si>
  <si>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</si>
  <si>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</si>
  <si>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</si>
  <si>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</si>
  <si>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</si>
  <si>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</si>
  <si>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</si>
  <si>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</si>
  <si>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</si>
  <si>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</si>
  <si>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</si>
  <si>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</si>
  <si>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</si>
  <si>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</si>
  <si>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</si>
  <si>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</si>
  <si>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</si>
  <si>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</si>
  <si>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</si>
  <si>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</si>
  <si>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</si>
  <si>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</si>
  <si>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</si>
  <si>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</si>
  <si>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</si>
  <si>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</si>
  <si>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</si>
  <si>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</si>
  <si>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</si>
  <si>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</si>
  <si>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</si>
  <si>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</si>
  <si>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</si>
  <si>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</si>
  <si>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</si>
  <si>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</si>
  <si>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</si>
  <si>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</si>
  <si>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</si>
  <si>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</si>
  <si>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</si>
  <si>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</si>
  <si>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</si>
  <si>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</si>
  <si>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</si>
  <si>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</si>
  <si>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</si>
  <si>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</si>
  <si>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</si>
  <si>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</si>
  <si>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</si>
  <si>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</si>
  <si>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</si>
  <si>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</si>
  <si>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</si>
  <si>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</si>
  <si>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</si>
  <si>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</si>
  <si>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</si>
  <si>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</si>
  <si>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</si>
  <si>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</si>
  <si>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</si>
  <si>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</si>
  <si>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</si>
  <si>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</si>
  <si>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</si>
  <si>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</si>
  <si>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</si>
  <si>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</si>
  <si>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</si>
  <si>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</si>
  <si>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</si>
  <si>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</si>
  <si>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</si>
  <si>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</si>
  <si>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</si>
  <si>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</si>
  <si>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</si>
  <si>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</si>
  <si>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</si>
  <si>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</si>
  <si>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</si>
  <si>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</si>
  <si>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</si>
  <si>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</si>
  <si>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</si>
  <si>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</si>
  <si>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</si>
  <si>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</si>
  <si>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</si>
  <si>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</si>
  <si>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</si>
  <si>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</si>
  <si>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</si>
  <si>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</si>
  <si>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</si>
  <si>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</si>
  <si>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</si>
  <si>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</si>
  <si>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</si>
  <si>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</si>
  <si>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</si>
  <si>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</si>
  <si>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</si>
  <si>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</si>
  <si>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</si>
  <si>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</si>
  <si>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</si>
  <si>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</si>
  <si>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</si>
  <si>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</si>
  <si>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</si>
  <si>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</si>
  <si>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</si>
  <si>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</si>
  <si>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</si>
  <si>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</si>
  <si>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</si>
  <si>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</si>
  <si>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</si>
  <si>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</si>
  <si>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</si>
  <si>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</si>
  <si>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</si>
  <si>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</si>
  <si>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</si>
  <si>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</si>
  <si>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</si>
  <si>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</si>
  <si>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</si>
  <si>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</si>
  <si>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</si>
  <si>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</si>
  <si>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</si>
  <si>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</si>
  <si>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</si>
  <si>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</si>
  <si>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</si>
  <si>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</si>
  <si>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</si>
  <si>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</si>
  <si>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</si>
  <si>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</si>
  <si>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</si>
  <si>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</si>
  <si>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</si>
  <si>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</si>
  <si>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</si>
  <si>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</si>
  <si>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</si>
  <si>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</si>
  <si>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</si>
  <si>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</si>
  <si>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</si>
  <si>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</si>
  <si>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</si>
  <si>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</si>
  <si>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</si>
  <si>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</si>
  <si>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</si>
  <si>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</si>
  <si>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</si>
  <si>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</si>
  <si>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</si>
  <si>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</si>
  <si>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</si>
  <si>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</si>
  <si>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</si>
  <si>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</si>
  <si>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</si>
  <si>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</si>
  <si>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</si>
  <si>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</si>
  <si>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</si>
  <si>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</si>
  <si>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</si>
  <si>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</si>
  <si>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</si>
  <si>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</si>
  <si>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</si>
  <si>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</si>
  <si>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</si>
  <si>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</si>
  <si>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</si>
  <si>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</si>
  <si>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</si>
  <si>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</si>
  <si>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</si>
  <si>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</si>
  <si>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</si>
  <si>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</si>
  <si>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</si>
  <si>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</si>
  <si>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</si>
  <si>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</si>
  <si>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</si>
  <si>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</si>
  <si>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</si>
  <si>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</si>
  <si>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</si>
  <si>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</si>
  <si>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</si>
  <si>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</si>
  <si>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</si>
  <si>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</si>
  <si>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</si>
  <si>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</si>
  <si>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</si>
  <si>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</si>
  <si>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</si>
  <si>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</si>
  <si>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</si>
  <si>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</si>
  <si>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</si>
  <si>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</si>
  <si>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</si>
  <si>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</si>
  <si>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</si>
  <si>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</si>
  <si>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</si>
  <si>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</si>
  <si>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</si>
  <si>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</si>
  <si>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</si>
  <si>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</si>
  <si>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</si>
  <si>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</si>
  <si>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</si>
  <si>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</si>
  <si>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</si>
  <si>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</si>
  <si>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</si>
  <si>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</si>
  <si>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</si>
  <si>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</si>
  <si>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</si>
  <si>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</si>
  <si>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</si>
  <si>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</si>
  <si>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</si>
  <si>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</si>
  <si>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</si>
  <si>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</si>
  <si>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</si>
  <si>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</si>
  <si>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</si>
  <si>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</si>
  <si>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</si>
  <si>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</si>
  <si>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</si>
  <si>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</si>
  <si>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</si>
  <si>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</si>
  <si>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</si>
  <si>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</si>
  <si>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</si>
  <si>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</si>
  <si>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</si>
  <si>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</si>
  <si>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</si>
  <si>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</si>
  <si>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</si>
  <si>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</si>
  <si>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</si>
  <si>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</si>
  <si>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</si>
  <si>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</si>
  <si>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</si>
  <si>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</si>
  <si>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</si>
  <si>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</si>
  <si>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</si>
  <si>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</si>
  <si>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</si>
  <si>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</si>
  <si>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</si>
  <si>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</si>
  <si>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</si>
  <si>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</si>
  <si>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</si>
  <si>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</si>
  <si>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</si>
  <si>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</si>
  <si>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</si>
  <si>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</si>
  <si>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</si>
  <si>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</si>
  <si>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</si>
  <si>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</si>
  <si>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</si>
  <si>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</si>
  <si>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</si>
  <si>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</si>
  <si>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</si>
  <si>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</si>
  <si>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</si>
  <si>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</si>
  <si>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</si>
  <si>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</si>
  <si>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</si>
  <si>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</si>
  <si>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</si>
  <si>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</si>
  <si>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</si>
  <si>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</si>
  <si>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</si>
  <si>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</si>
  <si>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</si>
  <si>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</si>
  <si>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</si>
  <si>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</si>
  <si>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</si>
  <si>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</si>
  <si>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</si>
  <si>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</si>
  <si>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</si>
  <si>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</si>
  <si>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</si>
  <si>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</si>
  <si>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</si>
  <si>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</si>
  <si>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</si>
  <si>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</si>
  <si>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</si>
  <si>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</si>
  <si>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</si>
  <si>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</si>
  <si>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</si>
  <si>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</si>
  <si>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</si>
  <si>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</si>
  <si>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</si>
  <si>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</si>
  <si>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</si>
  <si>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</si>
  <si>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</si>
  <si>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</si>
  <si>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</si>
  <si>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</si>
  <si>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</si>
  <si>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</si>
  <si>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</si>
  <si>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</si>
  <si>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</si>
  <si>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</si>
  <si>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</si>
  <si>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</si>
  <si>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</si>
  <si>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</si>
  <si>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</si>
  <si>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</si>
  <si>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</si>
  <si>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</si>
  <si>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</si>
  <si>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</si>
  <si>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</si>
  <si>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</si>
  <si>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</si>
  <si>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</si>
  <si>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</si>
  <si>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</si>
  <si>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</si>
  <si>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</si>
  <si>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</si>
  <si>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</si>
  <si>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</si>
  <si>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</si>
  <si>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</si>
  <si>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</si>
  <si>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</si>
  <si>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</si>
  <si>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</si>
  <si>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</si>
  <si>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</si>
  <si>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</si>
  <si>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</si>
  <si>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</si>
  <si>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</si>
  <si>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</si>
  <si>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</si>
  <si>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</si>
  <si>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</si>
  <si>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</si>
  <si>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</si>
  <si>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</si>
  <si>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</si>
  <si>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</si>
  <si>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</si>
  <si>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</si>
  <si>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</si>
  <si>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</si>
  <si>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</si>
  <si>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</si>
  <si>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</si>
  <si>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</si>
  <si>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</si>
  <si>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</si>
  <si>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</si>
  <si>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</si>
  <si>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</si>
  <si>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</si>
  <si>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</si>
  <si>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</si>
  <si>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</si>
  <si>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</si>
  <si>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</si>
  <si>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</si>
  <si>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</si>
  <si>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</si>
  <si>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</si>
  <si>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</si>
  <si>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</si>
  <si>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</si>
  <si>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</si>
  <si>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</si>
  <si>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</si>
  <si>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</si>
  <si>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</si>
  <si>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</si>
  <si>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</si>
  <si>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</si>
  <si>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</si>
  <si>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</si>
  <si>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</si>
  <si>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</si>
  <si>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</si>
  <si>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</si>
  <si>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</si>
  <si>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</si>
  <si>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</si>
  <si>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</si>
  <si>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</si>
  <si>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</si>
  <si>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</si>
  <si>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</si>
  <si>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</si>
  <si>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</si>
  <si>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</si>
  <si>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</si>
  <si>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</si>
  <si>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</si>
  <si>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</si>
  <si>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</si>
  <si>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</si>
  <si>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</si>
  <si>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</si>
  <si>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</si>
  <si>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</si>
  <si>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</si>
  <si>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</si>
  <si>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</si>
  <si>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</si>
  <si>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</si>
  <si>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</si>
  <si>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</si>
  <si>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</si>
  <si>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</si>
  <si>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</si>
  <si>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</si>
  <si>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</si>
  <si>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</si>
  <si>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</si>
  <si>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</si>
  <si>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</si>
  <si>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</si>
  <si>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</si>
  <si>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</si>
  <si>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</si>
  <si>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</si>
  <si>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</si>
  <si>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</si>
  <si>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</si>
  <si>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</si>
  <si>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</si>
  <si>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</si>
  <si>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</si>
  <si>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</si>
  <si>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</si>
  <si>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</si>
  <si>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</si>
  <si>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</si>
  <si>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</si>
  <si>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</si>
  <si>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</si>
  <si>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</si>
  <si>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</si>
  <si>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</si>
  <si>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</si>
  <si>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</si>
  <si>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</si>
  <si>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</si>
  <si>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</si>
  <si>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</si>
  <si>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</si>
  <si>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</si>
  <si>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</si>
  <si>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</si>
  <si>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</si>
  <si>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</si>
  <si>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</si>
  <si>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</si>
  <si>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</si>
  <si>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</si>
  <si>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</si>
  <si>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</si>
  <si>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</si>
  <si>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</si>
  <si>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</si>
  <si>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</si>
  <si>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</si>
  <si>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</si>
  <si>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</si>
  <si>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</si>
  <si>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</si>
  <si>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</si>
  <si>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</si>
  <si>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</si>
  <si>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</si>
  <si>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</si>
  <si>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</si>
  <si>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</si>
  <si>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</si>
  <si>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</si>
  <si>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</si>
  <si>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</si>
  <si>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</si>
  <si>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</si>
  <si>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</si>
  <si>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</si>
  <si>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</si>
  <si>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</si>
  <si>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</si>
  <si>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</si>
  <si>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</si>
  <si>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</si>
  <si>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</si>
  <si>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</si>
  <si>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</si>
  <si>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</si>
  <si>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</si>
  <si>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</si>
  <si>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</si>
  <si>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</si>
  <si>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</si>
  <si>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</si>
  <si>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</si>
  <si>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</si>
  <si>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</si>
  <si>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</si>
  <si>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</si>
  <si>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</si>
  <si>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</si>
  <si>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</si>
  <si>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</si>
  <si>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</si>
  <si>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</si>
  <si>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</si>
  <si>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</si>
  <si>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</si>
  <si>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</si>
  <si>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</si>
  <si>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</si>
  <si>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</si>
  <si>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</si>
  <si>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</si>
  <si>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</si>
  <si>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</si>
  <si>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</si>
  <si>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</si>
  <si>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</si>
  <si>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</si>
  <si>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</si>
  <si>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</si>
  <si>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</si>
  <si>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</si>
  <si>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</si>
  <si>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</si>
  <si>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</si>
  <si>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</si>
  <si>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</si>
  <si>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</si>
  <si>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</si>
  <si>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</si>
  <si>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</si>
  <si>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</si>
  <si>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</si>
  <si>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</si>
  <si>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</si>
  <si>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</si>
  <si>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</si>
  <si>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</si>
  <si>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</si>
  <si>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</si>
  <si>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</si>
  <si>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</si>
  <si>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</si>
  <si>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</si>
  <si>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</si>
  <si>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</si>
  <si>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</si>
  <si>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</si>
  <si>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</si>
  <si>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</si>
  <si>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</si>
  <si>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</si>
  <si>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</si>
  <si>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</si>
  <si>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</si>
  <si>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</si>
  <si>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</si>
  <si>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</si>
  <si>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</si>
  <si>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</si>
  <si>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</si>
  <si>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</si>
  <si>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</si>
  <si>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</si>
  <si>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</si>
  <si>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</si>
  <si>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</si>
  <si>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</si>
  <si>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</si>
  <si>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</si>
  <si>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</si>
  <si>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</si>
  <si>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</si>
  <si>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</si>
  <si>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</si>
  <si>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</si>
  <si>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</si>
  <si>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</si>
  <si>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</si>
  <si>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</si>
  <si>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</si>
  <si>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</si>
  <si>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</si>
  <si>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</si>
  <si>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</si>
  <si>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</si>
  <si>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</si>
  <si>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</si>
  <si>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</si>
  <si>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</si>
  <si>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</si>
  <si>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</si>
  <si>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</si>
  <si>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</si>
  <si>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</si>
  <si>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</si>
  <si>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</si>
  <si>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</si>
  <si>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</si>
  <si>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</si>
  <si>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</si>
  <si>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</si>
  <si>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</si>
  <si>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</si>
  <si>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</si>
  <si>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</si>
  <si>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</si>
  <si>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</si>
  <si>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</si>
  <si>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</si>
  <si>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</si>
  <si>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</si>
  <si>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</si>
  <si>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</si>
  <si>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</si>
  <si>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</si>
  <si>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</si>
  <si>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</si>
  <si>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</si>
  <si>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</si>
  <si>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</si>
  <si>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</si>
  <si>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</si>
  <si>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</si>
  <si>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</si>
  <si>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</si>
  <si>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</si>
  <si>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</si>
  <si>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</si>
  <si>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</si>
  <si>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</si>
  <si>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</si>
  <si>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</si>
  <si>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</si>
  <si>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</si>
  <si>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</si>
  <si>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</si>
  <si>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</si>
  <si>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</si>
  <si>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</si>
  <si>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</si>
  <si>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</si>
  <si>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</si>
  <si>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</si>
  <si>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</si>
  <si>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</si>
  <si>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</si>
  <si>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</si>
  <si>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</si>
  <si>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</si>
  <si>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</si>
  <si>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</si>
  <si>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</si>
  <si>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</si>
  <si>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</si>
  <si>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</si>
  <si>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</si>
  <si>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</si>
  <si>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</si>
  <si>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</si>
  <si>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</si>
  <si>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</si>
  <si>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</si>
  <si>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</si>
  <si>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</si>
  <si>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</si>
  <si>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</si>
  <si>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</si>
  <si>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</si>
  <si>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</si>
  <si>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</si>
  <si>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</si>
  <si>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</si>
  <si>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</si>
  <si>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</si>
  <si>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</si>
  <si>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</si>
  <si>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</si>
  <si>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</si>
  <si>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</si>
  <si>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</si>
  <si>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</si>
  <si>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</si>
  <si>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</si>
  <si>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</si>
  <si>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</si>
  <si>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</si>
  <si>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</si>
  <si>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</si>
  <si>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</si>
  <si>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</si>
  <si>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</si>
  <si>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</si>
  <si>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</si>
  <si>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</si>
  <si>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</si>
  <si>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</si>
  <si>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</si>
  <si>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</si>
  <si>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</si>
  <si>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</si>
  <si>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</si>
  <si>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</si>
  <si>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</si>
  <si>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</si>
  <si>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</si>
  <si>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</si>
  <si>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</si>
  <si>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</si>
  <si>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</si>
  <si>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</si>
  <si>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</si>
  <si>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</si>
  <si>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</si>
  <si>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</si>
  <si>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</si>
  <si>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</si>
  <si>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</si>
  <si>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</si>
  <si>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</si>
  <si>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</si>
  <si>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</si>
  <si>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</si>
  <si>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</si>
  <si>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</si>
  <si>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</si>
  <si>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</si>
  <si>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</si>
  <si>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</si>
  <si>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</si>
  <si>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</si>
  <si>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</si>
  <si>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</si>
  <si>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</si>
  <si>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</si>
  <si>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</si>
  <si>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</si>
  <si>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</si>
  <si>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</si>
  <si>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</si>
  <si>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</si>
  <si>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</si>
  <si>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</si>
  <si>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</si>
  <si>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</si>
  <si>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</si>
  <si>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</si>
  <si>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</si>
  <si>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</si>
  <si>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</si>
  <si>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</si>
  <si>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</si>
  <si>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</si>
  <si>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</si>
  <si>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</si>
  <si>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</si>
  <si>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</si>
  <si>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</si>
  <si>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</si>
  <si>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</si>
  <si>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</si>
  <si>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</si>
  <si>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</si>
  <si>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</si>
  <si>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</si>
  <si>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</si>
  <si>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</si>
  <si>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</si>
  <si>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</si>
  <si>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</si>
  <si>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</si>
  <si>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</si>
  <si>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</si>
  <si>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</si>
  <si>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</si>
  <si>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</si>
  <si>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</si>
  <si>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</si>
  <si>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</si>
  <si>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</si>
  <si>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</si>
  <si>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</si>
  <si>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</si>
  <si>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</si>
  <si>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</si>
  <si>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</si>
  <si>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</si>
  <si>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</si>
  <si>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</si>
  <si>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</si>
  <si>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</si>
  <si>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</si>
  <si>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</si>
  <si>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</si>
  <si>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</si>
  <si>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</si>
  <si>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</si>
  <si>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</si>
  <si>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</si>
  <si>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</si>
  <si>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</si>
  <si>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</si>
  <si>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</si>
  <si>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</si>
  <si>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</si>
  <si>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</si>
  <si>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</si>
  <si>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</si>
  <si>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</si>
  <si>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</si>
  <si>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</si>
  <si>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</si>
  <si>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</si>
  <si>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</si>
  <si>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</si>
  <si>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</si>
  <si>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</si>
  <si>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</si>
  <si>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</si>
  <si>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</si>
  <si>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</si>
  <si>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</si>
  <si>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</si>
  <si>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</si>
  <si>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</si>
  <si>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</si>
  <si>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</si>
  <si>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</si>
  <si>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</si>
  <si>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</si>
  <si>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</si>
  <si>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</si>
  <si>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</si>
  <si>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</si>
  <si>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</si>
  <si>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</si>
  <si>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</si>
  <si>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</si>
  <si>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</si>
  <si>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</si>
  <si>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</si>
  <si>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</si>
  <si>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</si>
  <si>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</si>
  <si>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</si>
  <si>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</si>
  <si>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</si>
  <si>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</si>
  <si>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</si>
  <si>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</si>
  <si>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</si>
  <si>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</si>
  <si>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</si>
  <si>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</si>
  <si>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</si>
  <si>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</si>
  <si>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</si>
  <si>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</si>
  <si>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</si>
  <si>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</si>
  <si>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</si>
  <si>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</si>
  <si>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</si>
  <si>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</si>
  <si>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</si>
  <si>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</si>
  <si>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</si>
  <si>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</si>
  <si>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</si>
  <si>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</si>
  <si>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</si>
  <si>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</si>
  <si>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</si>
  <si>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</si>
  <si>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</si>
  <si>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</si>
  <si>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</si>
  <si>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</si>
  <si>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</si>
  <si>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</si>
  <si>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</si>
  <si>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</si>
  <si>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</si>
  <si>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</si>
  <si>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</si>
  <si>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</si>
  <si>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</si>
  <si>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</si>
  <si>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</si>
  <si>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</si>
  <si>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</si>
  <si>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</si>
  <si>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</si>
  <si>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</si>
  <si>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</si>
  <si>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</si>
  <si>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</si>
  <si>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</si>
  <si>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</si>
  <si>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</si>
  <si>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</si>
  <si>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</si>
  <si>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</si>
  <si>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</si>
  <si>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</si>
  <si>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</si>
  <si>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</si>
  <si>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</si>
  <si>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</si>
  <si>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</si>
  <si>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</si>
  <si>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</si>
  <si>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</si>
  <si>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</si>
  <si>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</si>
  <si>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</si>
  <si>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</si>
  <si>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</si>
  <si>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</si>
  <si>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</si>
  <si>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</si>
  <si>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</si>
  <si>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</si>
  <si>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</si>
  <si>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</si>
  <si>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</si>
  <si>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</si>
  <si>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</si>
  <si>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</si>
  <si>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</si>
  <si>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</si>
  <si>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</si>
  <si>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</si>
  <si>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</si>
  <si>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</si>
  <si>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</si>
  <si>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</si>
  <si>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</si>
  <si>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</si>
  <si>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</si>
  <si>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</si>
  <si>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</si>
  <si>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</si>
  <si>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</si>
  <si>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</si>
  <si>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</si>
  <si>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</si>
  <si>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</si>
  <si>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</si>
  <si>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</si>
  <si>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</si>
  <si>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</si>
  <si>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</si>
  <si>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</si>
  <si>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</si>
  <si>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</si>
  <si>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</si>
  <si>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</si>
  <si>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</si>
  <si>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</si>
  <si>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</si>
  <si>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</si>
  <si>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</si>
  <si>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</si>
  <si>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</si>
  <si>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</si>
  <si>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</si>
  <si>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</si>
  <si>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</si>
  <si>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</si>
  <si>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</si>
  <si>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</si>
  <si>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</si>
  <si>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</si>
  <si>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</si>
  <si>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</si>
  <si>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</si>
  <si>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</si>
  <si>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</si>
  <si>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</si>
  <si>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</si>
  <si>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</si>
  <si>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</si>
  <si>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</si>
  <si>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</si>
  <si>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</si>
  <si>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</si>
  <si>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</si>
  <si>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</si>
  <si>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</si>
  <si>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</si>
  <si>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</si>
  <si>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</si>
  <si>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</si>
  <si>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</si>
  <si>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</si>
  <si>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</si>
  <si>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</si>
  <si>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</si>
  <si>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</si>
  <si>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</si>
  <si>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</si>
  <si>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</si>
  <si>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</si>
  <si>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</si>
  <si>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</si>
  <si>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</si>
  <si>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</si>
  <si>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</si>
  <si>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</si>
  <si>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</si>
  <si>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</si>
  <si>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</si>
  <si>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</si>
  <si>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</si>
  <si>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</si>
  <si>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</si>
  <si>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</si>
  <si>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</si>
  <si>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</si>
  <si>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</si>
  <si>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</si>
  <si>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</si>
  <si>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</si>
  <si>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</si>
  <si>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</si>
  <si>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</si>
  <si>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</si>
  <si>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</si>
  <si>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</si>
  <si>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</si>
  <si>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</si>
  <si>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</si>
  <si>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</si>
  <si>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</si>
  <si>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</si>
  <si>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</si>
  <si>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</si>
  <si>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</si>
  <si>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</si>
  <si>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</si>
  <si>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</si>
  <si>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</si>
  <si>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</si>
  <si>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</si>
  <si>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</si>
  <si>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</si>
  <si>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</si>
  <si>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</si>
  <si>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</si>
  <si>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</si>
  <si>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</si>
  <si>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</si>
  <si>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</si>
  <si>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</si>
  <si>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</si>
  <si>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</si>
  <si>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</si>
  <si>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</si>
  <si>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</si>
  <si>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</si>
  <si>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</si>
  <si>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</si>
  <si>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</si>
  <si>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</si>
  <si>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</si>
  <si>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</si>
  <si>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</si>
  <si>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</si>
  <si>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</si>
  <si>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</si>
  <si>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</si>
  <si>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</si>
  <si>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</si>
  <si>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</si>
  <si>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</si>
  <si>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</si>
  <si>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</si>
  <si>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</si>
  <si>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</si>
  <si>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</si>
  <si>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</si>
  <si>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</si>
  <si>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</si>
  <si>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</si>
  <si>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</si>
  <si>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</si>
  <si>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</si>
  <si>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</si>
  <si>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</si>
  <si>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</si>
  <si>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</si>
  <si>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</si>
  <si>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</si>
  <si>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</si>
  <si>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</si>
  <si>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</si>
  <si>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</si>
  <si>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</si>
  <si>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</si>
  <si>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</si>
  <si>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</si>
  <si>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</si>
  <si>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</si>
  <si>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</si>
  <si>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</si>
  <si>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</si>
  <si>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</si>
  <si>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</si>
  <si>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</si>
  <si>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</si>
  <si>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</si>
  <si>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</si>
  <si>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</si>
  <si>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</si>
  <si>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</si>
  <si>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</si>
  <si>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</si>
  <si>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</si>
  <si>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</si>
  <si>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</si>
  <si>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</si>
  <si>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</si>
  <si>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</si>
  <si>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</si>
  <si>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</si>
  <si>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</si>
  <si>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</si>
  <si>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</si>
  <si>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</si>
  <si>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</si>
  <si>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</si>
  <si>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</si>
  <si>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</si>
  <si>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</si>
  <si>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</si>
  <si>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</si>
  <si>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</si>
  <si>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</si>
  <si>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</si>
  <si>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</si>
  <si>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</si>
  <si>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</si>
  <si>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</si>
  <si>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</si>
  <si>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</si>
  <si>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</si>
  <si>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</si>
  <si>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</si>
  <si>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</si>
  <si>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</si>
  <si>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</si>
  <si>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</si>
  <si>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</si>
  <si>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</si>
  <si>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</si>
  <si>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</si>
  <si>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</si>
  <si>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</si>
  <si>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</si>
  <si>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</si>
  <si>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</si>
  <si>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</si>
  <si>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</si>
  <si>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</si>
  <si>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</si>
  <si>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</si>
  <si>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</si>
  <si>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</si>
  <si>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</si>
  <si>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</si>
  <si>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</si>
  <si>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</si>
  <si>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</si>
  <si>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</si>
  <si>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</si>
  <si>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</si>
  <si>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</si>
  <si>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</si>
  <si>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</si>
  <si>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</si>
  <si>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</si>
  <si>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</si>
  <si>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</si>
  <si>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</si>
  <si>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</si>
  <si>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</si>
  <si>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</si>
  <si>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</si>
  <si>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</si>
  <si>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</si>
  <si>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</si>
  <si>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</si>
  <si>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</si>
  <si>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</si>
  <si>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</si>
  <si>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</si>
  <si>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</si>
  <si>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</si>
  <si>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</si>
  <si>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</si>
  <si>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</si>
  <si>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</si>
  <si>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</si>
  <si>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</si>
  <si>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</si>
  <si>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</si>
  <si>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</si>
  <si>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</si>
  <si>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</si>
  <si>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</si>
  <si>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</si>
  <si>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</si>
  <si>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</si>
  <si>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</si>
  <si>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</si>
  <si>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</si>
  <si>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</si>
  <si>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</si>
  <si>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</si>
  <si>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</si>
  <si>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</si>
  <si>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</si>
  <si>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</si>
  <si>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</si>
  <si>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</si>
  <si>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</si>
  <si>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</si>
  <si>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</si>
  <si>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</si>
  <si>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</si>
  <si>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</si>
  <si>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</si>
  <si>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</si>
  <si>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</si>
  <si>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</si>
  <si>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</si>
  <si>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</si>
  <si>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</si>
  <si>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</si>
  <si>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</si>
  <si>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</si>
  <si>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</si>
  <si>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</si>
  <si>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</si>
  <si>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</si>
  <si>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</si>
  <si>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</si>
  <si>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</si>
  <si>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</si>
  <si>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</si>
  <si>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</si>
  <si>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</si>
  <si>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</si>
  <si>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</si>
  <si>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</si>
  <si>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</si>
  <si>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</si>
  <si>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</si>
  <si>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</si>
  <si>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</si>
  <si>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</si>
  <si>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</si>
  <si>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</si>
  <si>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</si>
  <si>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</si>
  <si>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</si>
  <si>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</si>
  <si>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</si>
  <si>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</si>
  <si>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</si>
  <si>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</si>
  <si>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</si>
  <si>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</si>
  <si>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</si>
  <si>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</si>
  <si>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</si>
  <si>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</si>
  <si>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</si>
  <si>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</si>
  <si>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</si>
  <si>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</si>
  <si>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</si>
  <si>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</si>
  <si>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</si>
  <si>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</si>
  <si>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</si>
  <si>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</si>
  <si>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</si>
  <si>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</si>
  <si>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</si>
  <si>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</si>
  <si>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</si>
  <si>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</si>
  <si>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</si>
  <si>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</si>
  <si>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</si>
  <si>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</si>
  <si>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</si>
  <si>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</si>
  <si>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</si>
  <si>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</si>
  <si>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</si>
  <si>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</si>
  <si>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</si>
  <si>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</si>
  <si>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</si>
  <si>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</si>
  <si>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</si>
  <si>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</si>
  <si>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</si>
  <si>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</si>
  <si>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</si>
  <si>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</si>
  <si>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</si>
  <si>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</si>
  <si>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</si>
  <si>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</si>
  <si>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</si>
  <si>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</si>
  <si>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</si>
  <si>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</si>
  <si>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</si>
  <si>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</si>
  <si>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</si>
  <si>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</si>
  <si>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</si>
  <si>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</si>
  <si>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</si>
  <si>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</si>
  <si>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</si>
  <si>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</si>
  <si>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</si>
  <si>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</si>
  <si>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</si>
  <si>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</si>
  <si>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</si>
  <si>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</si>
  <si>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</si>
  <si>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</si>
  <si>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</si>
  <si>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</si>
  <si>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</si>
  <si>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</si>
  <si>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</si>
  <si>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</si>
  <si>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</si>
  <si>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</si>
  <si>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</si>
  <si>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</si>
  <si>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</si>
  <si>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</si>
  <si>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</si>
  <si>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</si>
  <si>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</si>
  <si>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</si>
  <si>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</si>
  <si>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</si>
  <si>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</si>
  <si>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</si>
  <si>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</si>
  <si>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</si>
  <si>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</si>
  <si>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</si>
  <si>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</si>
  <si>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</si>
  <si>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</si>
  <si>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</si>
  <si>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</si>
  <si>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</si>
  <si>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</si>
  <si>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</si>
  <si>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</si>
  <si>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</si>
  <si>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</si>
  <si>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</si>
  <si>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</si>
  <si>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</si>
  <si>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</si>
  <si>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</si>
  <si>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</si>
  <si>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</si>
  <si>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</si>
  <si>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</si>
  <si>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</si>
  <si>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</si>
  <si>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</si>
  <si>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</si>
  <si>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</si>
  <si>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</si>
  <si>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</si>
  <si>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</si>
  <si>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</si>
  <si>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</si>
  <si>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</si>
  <si>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</si>
  <si>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PCM-20251107-00001334</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</si>
  <si>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</si>
  <si>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</si>
  <si>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</si>
  <si>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</si>
  <si>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</si>
  <si>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</si>
  <si>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</si>
  <si>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</si>
  <si>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</si>
  <si>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PCM-20251107-00001314</t>
  </si>
  <si>
    <t>TE issue (No connection to unit) alarm active , TE Team facing access issue as currently no one available at site &amp; as per responsible person please visit After 12:00 AM.</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</si>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</sst>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32" dataDxfId="31" headerRowBorderDxfId="29" tableBorderDxfId="30" totalsRowBorderDxfId="28">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9" totalsRowShown="0" headerRowDxfId="15" dataDxfId="14" headerRowBorderDxfId="12" tableBorderDxfId="13">
  <autoFilter ref="A1:L2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306.04418067129882</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ca="1">IFERROR(NOW()-F3,"")</f>
        <v>45968.99260636574</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ca="1">IFERROR(NOW()-F4,"")</f>
        <v>45968.99260636574</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ca="1">IFERROR(NOW()-F5,"")</f>
        <v>45968.99260636574</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ca="1">IFERROR(NOW()-F6,"")</f>
        <v>45968.99260636574</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45968.99260636574</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45968.99260636574</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45968.99260636574</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45968.99260636574</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45968.99260636574</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45968.99260636574</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45968.99260636574</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45968.99260636574</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45968.99260636574</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45968.99260636574</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45968.99260636574</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45968.99260636574</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45968.99260636574</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45968.99260636574</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45968.99260636574</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45968.99260636574</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45968.99260636574</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45968.99260636574</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45968.99260636574</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45968.99260636574</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45968.99260636574</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45968.99260636574</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45968.99260636574</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45968.99260636574</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45968.99260636574</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45968.99260636574</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45968.99260636574</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45968.99260636574</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45968.99260636574</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45968.99260636574</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45968.99260636574</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45968.99260636574</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45968.99260636574</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45968.99260636574</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45968.99260636574</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45968.99260636574</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45968.99260636574</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45968.99260636574</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45968.99260636574</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45968.99260636574</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45968.99260636574</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45968.99260636574</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45968.99260636574</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45968.99260636574</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45968.99260636574</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45968.99260636574</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45968.99260636574</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45968.99260636574</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45968.99260636574</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45968.99260636574</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45968.99260636574</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45968.99260636574</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45968.99260636574</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45968.99260636574</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45968.99260636574</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45968.99260636574</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45968.99260636574</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45968.99260636574</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45968.99260636574</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45968.99260636574</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45968.99260636574</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45968.99260636574</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45968.99260636574</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45968.99260636574</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45968.99260636574</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45968.99260636574</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45968.99260636574</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45968.99260636574</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45968.99260636574</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45968.99260636574</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45968.99260636574</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45968.99260636574</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143.99276863426348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45968.99260636574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45968.99260636574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45968.99260636574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45968.99260636574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45968.99260636574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45968.99260636574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45968.99260636574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45968.99260636574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45968.99260636574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45968.99260636574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45968.99260636574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45968.99260636574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45968.99260636574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45968.99260636574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45968.99260636574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45968.99260636574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45968.99260636574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45968.99260636574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45968.99260636574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45968.99260636574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45968.99260636574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45968.99260636574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45968.99260636574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45968.99260636574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45968.99260636574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45968.99260636574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45968.99260636574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45968.99260636574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45968.99260636574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45968.99260636574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45968.99260636574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45968.99260636574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45968.99260636574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45968.99260636574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45968.99260636574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45968.99260636574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45968.99260636574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45968.99260636574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45968.99260636574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45968.99260636574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45968.99260636574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45968.99260636574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45968.99260636574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45968.99260636574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45968.99260636574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45968.99260636574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45968.99260636574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45968.99260636574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45968.99260636574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45968.99260636574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45968.99260636574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45968.99260636574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45968.99260636574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45968.99260636574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45968.99260636574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45968.99260636574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45968.99260636574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45968.99260636574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45968.99260636574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45968.99260636574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45968.99260636574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45968.99260636574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45968.99260636574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45968.99260636574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45968.99260636574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45968.99260636574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45968.99260636574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45968.99260636574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45968.99260636574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45968.99260636574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6"/>
      <c r="B74" s="137" t="str">
        <f>IFERROR(VLOOKUP(D74,DB!A:K,11,0),"")</f>
        <v/>
      </c>
      <c r="C74" s="137"/>
      <c r="D74" s="137"/>
      <c r="E74" s="138"/>
      <c r="F74" s="139"/>
      <c r="G74" s="140">
        <f ca="1">IFERROR(NOW()-F74,"-")</f>
        <v>45968.99260636574</v>
      </c>
      <c r="H74" s="139"/>
      <c r="I74" s="137" t="str">
        <f>IFERROR(VLOOKUP(D74,DB!A:F,6,0),"")</f>
        <v/>
      </c>
      <c r="J74" s="137" t="str">
        <f>IFERROR(VLOOKUP(D74,DB!A:G,7,0),"")</f>
        <v/>
      </c>
      <c r="K74" s="141"/>
      <c r="L74" s="137" t="str">
        <f>IFERROR(VLOOKUP(D74,DB!A:I,9,0),"")</f>
        <v/>
      </c>
      <c r="M74" s="137"/>
      <c r="N74" s="137"/>
      <c r="O74" s="137"/>
      <c r="P74" s="137"/>
      <c r="Q74" s="137"/>
      <c r="R74" s="137"/>
      <c r="S74" s="137"/>
      <c r="T74" s="137"/>
      <c r="U74" s="137"/>
      <c r="V74" s="137"/>
      <c r="W74" s="137"/>
      <c r="X74" s="137"/>
      <c r="Y74" s="137"/>
      <c r="Z74" s="137"/>
      <c r="AA74" s="137"/>
      <c r="AB74" s="137"/>
      <c r="AC74" s="137"/>
      <c r="AD74" s="137"/>
      <c r="AE74" s="137"/>
      <c r="AF74" s="137"/>
      <c r="AG74" s="137"/>
      <c r="AH74" s="137"/>
      <c r="AI74" s="137"/>
      <c r="AJ74" s="137"/>
      <c r="AK74" s="137"/>
      <c r="AL74" s="137"/>
      <c r="AM74" s="137"/>
      <c r="AN74" s="137"/>
      <c r="AO74" s="137"/>
      <c r="AP74" s="137"/>
      <c r="AQ74" s="137"/>
      <c r="AR74" s="137"/>
      <c r="AS74" s="137"/>
      <c r="AT74" s="137"/>
      <c r="AU74" s="137"/>
      <c r="AV74" s="137"/>
      <c r="AW74" s="137"/>
      <c r="AX74" s="137"/>
      <c r="AY74" s="137"/>
      <c r="AZ74" s="137"/>
      <c r="BA74" s="137"/>
      <c r="BB74" s="137"/>
      <c r="BC74" s="137"/>
      <c r="BD74" s="137"/>
      <c r="BE74" s="137"/>
      <c r="BF74" s="137"/>
      <c r="BG74" s="137"/>
      <c r="BH74" s="137"/>
      <c r="BI74" s="137"/>
      <c r="BJ74" s="137"/>
      <c r="BK74" s="137"/>
      <c r="BL74" s="137"/>
      <c r="BM74" s="137"/>
      <c r="BN74" s="137"/>
      <c r="BO74" s="137"/>
      <c r="BP74" s="137"/>
      <c r="BQ74" s="137"/>
      <c r="BR74" s="137"/>
      <c r="BS74" s="137"/>
      <c r="BT74" s="137"/>
      <c r="BU74" s="137"/>
      <c r="BV74" s="137"/>
      <c r="BW74" s="137"/>
      <c r="BX74" s="137"/>
      <c r="BY74" s="137"/>
      <c r="BZ74" s="137"/>
      <c r="CA74" s="137"/>
      <c r="CB74" s="137"/>
      <c r="CC74" s="137"/>
      <c r="CD74" s="137"/>
      <c r="CE74" s="137"/>
      <c r="CF74" s="137"/>
      <c r="CG74" s="137"/>
      <c r="CH74" s="137"/>
      <c r="CI74" s="137"/>
      <c r="CJ74" s="142"/>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45968.992606597225</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45968.992606597225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45968.992606597225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45968.992606597225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45968.992606597225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45968.992606597225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45968.992606597225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45968.992606597225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45968.992606597225</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45968.992606597225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45968.992606597225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45968.992606597225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45968.992606597225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45968.992606597225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45968.992606597225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45968.992606597225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45968.992606597225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45968.992606597225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45968.992606597225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45968.992606597225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45968.992606597225</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45968.992606597225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45968.992606597225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45968.992606597225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45968.992606597225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45968.992606597225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45968.992606597225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45968.992606597225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45968.992606597225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45968.992606597225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45968.992606597225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45968.992606597225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45968.992606597225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45968.992606597225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45968.992606597225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45968.992606597225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45968.992606597225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45968.992606597225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45968.992606597225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45968.992606597225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45968.992606597225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45968.992606597225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45968.992606597225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45968.992606597225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45968.992606597225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45968.992606597225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45968.992606597225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45968.992606597225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45968.992606597225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45968.992606597225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45968.992606597225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45968.992606597225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45968.992606597225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45968.992606597225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45968.992606597225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45968.992606597225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45968.992606597225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45968.992606597225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45968.992606597225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45968.992606597225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45968.992606597225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45968.992606597225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45968.992606597225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45968.992606597225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45968.992606597225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45968.992606597225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45968.992606597225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45968.992606597225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45968.992606597225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45968.992606597225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45968.992606597225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45968.992606597225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45968.992606597225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45968.992606597225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45968.992606597225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45968.992606597225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45968.992606597225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45968.992606597225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45968.992606597225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45968.992606597225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45968.992606597225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45968.992606597225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45968.992606597225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45968.992606597225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45968.992606597225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45968.992606597225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45968.992606597225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45968.992606597225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45968.992606597225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45968.992606597225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45968.992606597225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45968.992606597225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45968.992606597225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45968.992606597225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45968.992606597225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45968.992606597225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45968.992606597225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45968.992606597225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45968.992606597225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45968.992606597225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45968.992606597225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45968.992606597225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45968.992606597225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45968.992606597225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45968.992606597225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45968.992606597225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45968.992606597225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45968.992606597225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45968.992606597225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45968.992606597225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45968.992606597225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45968.992606597225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45968.992606597225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45968.992606597225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45968.992606597225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45968.992606597225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45968.992606597225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45968.992606597225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45968.992606597225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45968.992606597225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45968.992606597225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45968.992606597225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45968.992606597225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45968.992606597225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45968.992606597225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45968.992606597225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45968.992606597225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45968.992606597225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45968.992606597225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45968.992606597225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45968.992606597225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45968.992606597225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45968.992606597225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45968.992606597225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45968.992606597225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45968.992606597225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45968.992606597225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45968.992606597225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45968.992606597225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45968.992606597225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45968.992606597225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45968.992606597225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45968.992606597225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45968.992606597225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45968.992606597225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45968.992606597225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45968.992606597225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45968.992606597225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45968.992606597225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45968.992606597225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45968.992606597225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45968.992606597225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45968.992606597225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45968.992606597225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45968.992606597225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45968.992606597225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45968.992606597225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45968.992606597225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45968.992606597225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45968.992606597225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45968.992606597225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45968.992606597225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45968.992606597225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45968.992606597225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45968.992606597225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45968.992606597225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45968.992606597225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45968.992606597225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45968.992606597225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45968.992606597225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45968.992606597225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45968.992606597225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45968.992606597225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45968.992606597225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45968.992606597225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45968.992606597225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45968.992606597225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45968.992606597225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45968.992606597225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45968.992606597225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45968.992606597225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45968.992606597225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45968.992606597225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45968.992606597225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45968.992606597225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45968.992606597225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45968.992606597225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45968.992606597225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45968.992606597225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45968.992606597225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45968.992606597225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45968.992606597225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45968.992606597225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45968.992606597225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45968.992606597225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45968.992606597225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45968.992606597225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45968.992606597225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45968.992606597225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45968.992606597225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45968.992606597225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45968.992606597225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45968.992606597225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45968.992606597225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45968.992606597225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45968.992606597225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45968.992606597225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45968.992606597225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45968.992606597225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45968.992606597225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45968.992606597225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45968.992606597225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45968.992606597225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45968.992606597225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45968.992606597225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45968.992606597225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45968.992606597225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45968.992606597225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45968.992606597225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45968.992606597225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45968.992606597225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45968.992606597225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45968.992606597225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45968.992606597225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45968.992606597225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45968.992606597225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45968.992606597225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45968.992606597225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45968.992606597225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45968.992606597225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45968.992606597225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45968.992606597225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45968.992606597225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45968.992606597225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45968.992606597225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45968.992606597225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45968.992606597225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45968.992606597225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45968.992606597225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45968.992606597225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45968.992606597225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45968.992606597225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45968.992606597225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45968.992606597225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45968.992606597225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45968.992606597225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45968.992606597225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45968.992606597225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45968.992606597225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45968.992606597225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45968.992606597225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45968.992606597225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45968.992606597225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45968.992606597225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45968.992606597225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45968.992606597225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45968.992606597225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45968.992606597225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45968.992606597225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45968.992606597225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45968.992606597225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45968.992606597225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45968.992606597225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45968.992606597225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45968.992606597225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45968.992606597225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45968.992606597225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45968.992606597225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45968.992606597225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45968.992606597225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45968.992606597225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45968.992606597225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45968.992606597225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45968.992606597225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45968.992606597225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45968.992606597225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45968.992606597225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45968.992606597225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45968.992606597225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45968.992606597225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45968.992606597225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45968.992606597225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45968.992606597225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45968.992606597225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45968.992606597225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45968.992606597225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45968.992606597225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45968.992606597225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45968.992606597225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45968.992606597225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45968.992606597225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45968.992606597225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45968.992606597225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45968.992606597225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45968.992606597225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45968.992606597225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45968.992606597225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45968.992606597225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45968.992606597225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45968.992606597225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45968.992606597225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45968.992606597225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45968.992606597225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45968.992606597225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45968.992606597225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45968.992606597225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45968.992606597225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45968.992606597225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45968.992606597225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45968.992606597225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45968.992606597225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45968.992606597225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45968.992606597225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45968.992606597225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45968.992606597225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45968.992606597225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45968.992606597225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45968.992606597225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45968.992606597225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45968.992606597225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45968.992606597225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45968.992606597225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45968.992606597225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45968.992606597225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45968.992606597225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45968.992606597225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45968.992606597225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45968.992606597225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45968.992606597225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45968.992606597225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45968.992606597225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45968.992606597225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45968.992606597225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45968.992606597225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45968.992606597225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45968.992606597225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45968.992606597225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45968.992606597225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45968.992606597225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45968.992606597225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45968.992606597225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45968.992606597225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45968.992606597225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45968.992606597225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45968.992606597225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45968.992606597225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45968.992606597225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45968.992606597225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45968.992606597225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45968.992606597225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45968.992606597225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45968.992606597225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45968.992606597225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45968.992606597225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45968.992606597225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45968.992606597225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45968.992606597225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45968.992606597225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45968.992606597225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45968.992606597225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45968.992606597225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45968.992606597225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45968.992606597225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45968.992606597225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45968.992606597225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45968.992606597225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45968.992606597225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45968.992606597225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45968.992606597225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45968.992606597225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45968.992606597225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45968.992606597225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45968.992606597225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45968.992606597225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45968.992606597225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45968.992606597225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45968.992606597225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45968.992606597225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45968.992606597225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45968.992606597225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45968.992606597225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45968.992606597225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45968.992606597225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45968.992606597225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45968.992606597225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45968.992606597225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45968.992606597225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45968.992606597225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45968.992606597225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45968.992606597225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45968.992606597225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45968.992606597225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45968.992606597225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45968.992606597225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45968.992606597225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45968.992606597225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45968.992606597225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45968.992606597225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45968.992606597225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45968.992606597225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45968.992606597225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45968.992606597225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45968.992606597225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45968.992606597225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45968.992606597225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45968.992606597225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45968.992606597225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45968.992606597225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45968.992606597225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45968.992606597225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45968.992606597225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45968.992606597225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45968.992606597225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45968.992606597225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45968.992606597225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45968.992606597225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45968.992606597225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45968.992606597225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45968.992606597225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45968.992606597225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45968.992606597225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45968.992606597225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45968.992606597225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45968.992606597225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45968.992606597225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45968.992606597225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45968.992606597225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45968.992606597225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45968.992606597225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45968.992606597225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45968.992606597225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45968.992606597225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45968.992606597225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45968.992606597225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45968.992606597225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45968.992606597225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45968.992606597225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45968.992606597225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45968.992606597225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45968.992606597225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45968.992606597225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45968.992606597225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45968.992606597225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45968.992606597225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45968.992606597225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45968.992606597225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45968.992606597225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45968.992606597225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45968.992606597225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45968.992606597225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45968.992606597225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45968.992606597225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45968.992606597225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45968.992606597225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45968.992606597225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45968.992606597225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45968.992606597225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45968.992606597225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45968.992606597225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45968.992606597225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45968.992606597225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45968.992606597225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45968.992606597225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45968.992606597225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45968.992606597225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45968.992606597225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45968.992606597225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45968.992606597225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45968.992606597225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45968.992606597225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45968.992606597225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45968.992606597225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45968.992606597225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45968.992606597225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45968.992606597225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45968.992606597225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45968.992606597225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45968.992606597225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45968.992606597225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45968.992606597225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45968.992606597225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45968.992606597225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45968.992606597225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45968.992606597225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45968.992606597225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45968.992606597225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45968.992606597225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45968.992606597225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45968.992606597225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45968.992606597225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45968.992606597225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45968.992606597225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45968.992606597225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45968.992606597225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45968.992606597225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45968.992606597225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45968.992606597225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45968.992606597225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45968.992606597225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45968.992606597225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45968.992606597225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45968.992606597225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45968.992606597225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45968.992606597225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45968.992606597225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45968.992606597225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45968.992606597225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45968.992606597225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45968.992606597225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45968.992606597225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45968.992606597225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45968.992606597225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45968.992606597225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45968.992606597225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45968.992606597225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45968.992606597225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45968.992606597225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45968.992606597225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45968.992606597225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45968.992606597225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45968.992606597225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45968.992606597225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45968.992606597225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45968.992606597225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45968.992606597225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45968.992606597225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45968.992606597225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45968.992606597225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45968.992606597225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45968.992606597225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45968.992606597225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45968.992606597225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45968.992606597225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45968.992606597225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45968.992606597225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45968.992606597225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45968.992606597225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45968.992606597225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45968.992606597225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45968.992606597225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45968.992606597225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45968.992606597225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45968.992606597225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45968.992606597225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45968.992606597225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45968.992606597225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45968.992606597225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45968.992606597225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45968.992606597225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45968.992606597225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45968.992606597225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45968.992606597225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45968.992606597225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45968.992606597225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45968.992606597225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45968.992606597225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45968.992606597225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45968.992606597225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45968.992606597225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45968.992606597225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45968.992606597225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45968.992606597225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45968.992606597225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45968.992606597225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45968.992606597225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45968.992606597225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45968.992606597225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45968.992606597225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45968.992606597225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45968.992606597225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45968.992606597225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45968.992606597225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45968.992606597225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45968.992606597225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45968.992606597225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45968.992606597225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45968.992606597225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45968.992606597225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45968.992606597225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45968.992606597225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45968.992606597225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45968.992606597225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45968.992606597225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45968.992606597225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45968.992606597225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45968.992606597225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45968.992606597225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45968.992606597225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45968.992606597225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45968.992606597225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45968.992606597225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45968.992606597225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45968.992606597225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45968.992606597225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45968.992606597225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45968.992606597225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45968.992606597225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45968.992606597225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45968.992606597225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45968.992606597225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45968.992606597225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45968.992606597225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45968.992606597225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45968.992606597225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45968.992606597225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45968.992606597225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45968.992606597225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45968.992606597225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45968.992606597225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45968.992606597225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45968.992606597225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45968.992606597225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45968.992606597225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45968.992606597225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45968.992606597225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45968.992606597225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45968.992606597225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45968.992606597225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45968.992606597225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45968.992606597225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45968.992606597225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45968.992606597225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45968.992606597225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45968.992606597225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45968.992606597225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45968.992606597225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45968.992606597225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45968.992606597225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45968.992606597225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45968.992606597225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45968.992606597225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45968.992606597225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45968.992606597225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45968.992606597225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45968.992606597225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45968.992606597225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45968.992606597225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45968.992606597225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45968.992606597225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45968.992606597225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45968.992606597225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45968.992606597225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45968.992606597225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45968.992606597225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45968.992606597225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45968.992606597225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45968.992606597225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45968.992606597225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45968.992606597225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45968.992606597225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45968.992606597225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45968.992606597225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45968.992606597225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45968.992606597225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45968.992606597225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45968.992606597225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45968.992606597225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45968.992606597225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45968.992606597225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45968.992606597225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45968.992606597225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45968.992606597225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45968.992606597225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45968.992606597225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45968.992606597225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45968.992606597225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45968.992606597225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45968.992606597225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45968.992606597225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45968.992606597225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45968.992606597225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45968.992606597225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45968.992606597225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45968.992606597225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45968.992606597225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45968.992606597225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45968.992606597225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45968.992606597225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45968.992606597225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45968.992606597225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45968.992606597225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45968.992606597225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45968.992606597225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45968.992606597225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45968.992606597225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45968.992606597225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45968.992606597225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45968.992606597225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45968.992606597225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45968.992606597225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45968.992606597225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45968.992606597225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45968.992606597225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45968.992606597225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45968.992606597225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45968.992606597225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45968.992606597225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45968.992606597225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45968.992606597225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45968.992606597225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45968.992606597225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45968.992606597225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45968.992606597225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45968.992606597225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45968.992606597225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45968.992606597225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45968.992606597225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45968.992606597225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45968.992606597225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45968.992606597225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45968.992606597225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45968.992606597225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45968.992606597225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45968.992606597225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45968.992606597225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45968.992606597225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45968.992606597225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45968.992606597225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45968.992606597225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45968.992606597225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45968.992606597225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45968.992606597225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45968.992606597225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45968.992606597225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45968.992606597225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45968.992606597225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45968.992606597225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45968.992606597225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45968.992606597225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45968.992606597225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45968.992606597225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45968.992606597225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45968.992606597225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45968.992606597225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45968.992606597225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45968.992606597225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45968.992606597225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45968.992606597225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45968.992606597225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45968.992606597225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45968.992606597225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45968.992606597225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45968.992606597225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45968.992606597225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45968.992606597225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45968.992606597225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45968.992606597225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45968.992606597225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45968.992606597225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45968.992606597225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45968.992606597225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45968.992606597225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45968.992606597225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45968.992606597225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45968.992606597225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45968.992606597225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45968.992606597225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45968.992606597225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45968.992606597225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45968.992606597225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45968.992606597225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45968.992606597225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45968.992606597225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45968.992606597225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45968.992606597225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45968.992606597225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45968.992606597225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45968.992606597225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45968.992606597225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45968.992606597225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45968.992606597225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45968.992606597225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45968.992606597225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45968.992606597225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45968.992606597225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45968.992606597225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45968.992606597225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45968.992606597225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45968.992606597225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45968.992606597225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45968.992606597225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45968.992606597225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45968.992606597225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45968.992606597225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45968.992606597225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45968.992606597225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45968.992606597225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45968.992606597225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45968.992606597225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45968.992606597225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45968.992606597225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45968.992606597225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45968.992606597225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45968.992606597225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45968.992606597225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45968.992606597225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45968.992606597225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45968.992606597225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45968.992606597225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45968.992606597225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45968.992606597225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45968.992606597225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45968.992606597225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45968.992606597225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45968.992606597225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45968.992606597225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45968.992606597225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45968.992606597225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45968.992606597225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45968.992606597225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45968.992606597225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45968.992606597225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45968.992606597225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45968.992606597225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45968.992606597225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45968.992606597225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45968.992606597225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45968.992606597225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45968.992606597225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45968.992606597225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45968.992606597225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45968.992606597225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45968.992606597225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45968.992606597225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45968.992606597225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45968.992606597225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45968.992606597225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45968.992606597225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45968.992606597225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45968.992606597225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45968.992606597225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45968.992606597225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45968.992606597225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45968.992606597225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45968.992606597225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45968.992606597225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45968.992606597225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45968.992606597225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45968.992606597225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45968.992606597225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45968.992606597225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45968.992606597225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45968.992606597225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45968.992606597225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45968.992606597225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45968.992606597225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45968.992606597225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45968.992606597225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45968.992606597225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45968.992606597225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45968.992606597225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45968.992606597225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45968.992606597225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45968.992606597225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45968.992606597225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45968.992606597225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45968.992606597225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45968.992606597225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45968.992606597225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45968.992606597225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45968.992606597225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45968.992606597225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45968.992606597225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45968.992606597225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45968.992606597225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45968.992606597225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45968.992606597225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45968.992606597225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45968.992606597225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45968.992606597225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45968.992606597225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45968.992606597225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45968.992606597225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45968.992606597225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45968.992606597225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45968.992606597225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45968.992606597225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45968.992606597225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45968.992606597225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45968.992606597225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45968.992606597225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45968.992606597225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45968.992606597225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45968.992606597225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45968.992606597225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45968.992606597225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45968.992606597225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45968.992606597225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45968.992606597225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45968.992606597225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45968.992606597225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45968.992606597225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45968.992606597225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45968.992606597225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45968.992606597225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45968.992606597225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45968.992606597225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45968.992606597225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45968.992606597225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45968.992606597225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45968.992606597225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45968.992606597225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45968.992606597225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45968.992606597225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45968.992606597225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45968.992606597225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45968.992606597225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45968.992606597225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45968.992606597225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45968.992606597225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45968.992606597225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45968.992606597225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45968.992606597225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45968.992606597225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45968.992606597225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45968.992606597225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45968.992606597225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45968.992606597225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45968.992606597225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45968.992606597225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45968.992606597225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45968.992606597225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45968.992606597225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45968.992606597225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45968.992606597225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45968.992606597225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45968.992606597225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45968.992606597225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45968.992606597225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45968.992606597225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45968.992606597225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45968.992606597225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45968.992606597225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45968.992606597225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45968.992606597225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45968.992606597225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45968.992606597225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45968.992606597225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45968.992606597225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45968.992606597225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45968.992606597225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45968.992606597225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45968.992606597225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45968.992606597225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45968.992606597225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45968.992606597225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45968.992606597225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45968.992606597225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45968.992606597225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45968.992606597225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45968.992606597225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45968.992606597225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45968.992606597225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45968.992606597225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45968.992606597225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45968.992606597225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45968.992606597225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45968.992606597225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45968.992606597225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45968.992606597225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45968.992606597225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45968.992606597225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45968.992606597225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45968.992606597225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45968.992606597225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45968.992606597225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45968.992606597225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45968.992606597225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45968.992606597225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45968.992606597225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45968.992606597225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45968.992606597225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45968.992606597225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45968.992606597225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45968.992606597225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45968.992606597225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45968.992606597225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45968.992606597225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45968.992606597225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45968.992606597225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45968.992606597225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45968.992606597225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45968.992606597225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45968.992606597225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45968.992606597225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45968.992606597225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45968.992606597225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45968.992606597225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45968.992606597225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45968.992606597225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45968.992606597225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45968.992606597225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45968.992606597225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45968.992606597225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45968.992606597225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45968.992606597225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45968.992606597225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45968.992606597225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45968.992606597225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45968.992606597225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45968.992606597225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45968.992606597225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45968.992606597225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45968.992606597225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45968.992606597225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45968.992606597225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45968.992606597225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45968.992606597225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45968.992606597225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45968.992606597225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45968.992606597225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45968.992606597225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45968.992606597225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45968.992606597225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45968.992606597225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45968.992606597225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45968.992606597225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45968.992606597225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45968.992606597225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45968.992606597225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45968.992606597225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45968.992606597225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45968.992606597225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45968.992606597225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45968.992606597225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45968.992606597225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45968.992606597225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45968.992606597225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45968.992606597225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45968.992606597225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45968.992606597225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45968.992606597225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45968.992606597225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45968.992606597225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45968.992606597225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45968.992606597225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45968.992606597225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45968.992606597225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45968.992606597225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45968.992606597225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45968.992606597225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45968.992606597225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45968.992606597225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45968.992606597225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45968.992606597225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45968.992606597225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45968.992606597225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45968.992606597225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45968.992606597225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45968.992606597225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45968.992606597225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45968.992606597225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45968.992606597225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45968.992606597225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45968.992606597225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45968.992606597225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45968.992606597225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45968.992606597225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45968.992606597225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45968.992606597225</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workbookViewId="0">
      <selection activeCell="I4" sqref="I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265.51188900462876</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110" t="s">
        <v>34897</v>
      </c>
      <c r="E3" s="95" t="s">
        <v>39021</v>
      </c>
      <c r="F3" s="111">
        <v>45968.979166666664</v>
      </c>
      <c r="G3" s="112">
        <f ca="1">IFERROR(NOW()-F3,"")</f>
        <v>1.343993056070758E-2</v>
      </c>
      <c r="H3" s="111">
        <v>45968.973865740743</v>
      </c>
      <c r="I3" s="108" t="str">
        <f>IFERROR(VLOOKUP(D3,DB!A:F,6,0),"")</f>
        <v>Generator-SG</v>
      </c>
      <c r="J3" s="149" t="str">
        <f>IFERROR(VLOOKUP(D3,DB!A:G,7,0),"")</f>
        <v>Vandalized</v>
      </c>
      <c r="K3" s="113" t="s">
        <v>39110</v>
      </c>
      <c r="L3" s="110" t="str">
        <f>IFERROR(VLOOKUP(D3,DB!A:I,9,0),"")</f>
        <v>Latis</v>
      </c>
    </row>
    <row r="4" spans="1:16" ht="15" customHeight="1">
      <c r="A4" s="108"/>
      <c r="B4" s="108" t="str">
        <f>IFERROR(VLOOKUP(D4,DB!A:K,11,0),"")</f>
        <v/>
      </c>
      <c r="C4" s="109"/>
      <c r="D4" s="110"/>
      <c r="E4" s="95"/>
      <c r="F4" s="111"/>
      <c r="G4" s="112">
        <f ca="1">IFERROR(NOW()-F4,"")</f>
        <v>45968.992606597225</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45968.992606597225</v>
      </c>
      <c r="H5" s="111"/>
      <c r="I5" s="108" t="str">
        <f>IFERROR(VLOOKUP(D5,DB!A:F,6,0),"")</f>
        <v/>
      </c>
      <c r="J5" s="149" t="str">
        <f>IFERROR(VLOOKUP(D5,DB!A:G,7,0),"")</f>
        <v/>
      </c>
      <c r="K5" s="113"/>
      <c r="L5" s="110" t="str">
        <f>IFERROR(VLOOKUP(D5,DB!A:I,9,0),"")</f>
        <v/>
      </c>
    </row>
    <row r="6" spans="1:16" ht="15" customHeight="1">
      <c r="A6" s="108"/>
      <c r="B6" s="108" t="str">
        <f>IFERROR(VLOOKUP(D6,DB!A:K,11,0),"")</f>
        <v/>
      </c>
      <c r="C6" s="109"/>
      <c r="D6" s="110"/>
      <c r="E6" s="95"/>
      <c r="F6" s="111"/>
      <c r="G6" s="112">
        <f ca="1">IFERROR(NOW()-F6,"")</f>
        <v>45968.992606597225</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45968.992606597225</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45968.992606597225</v>
      </c>
      <c r="H8" s="111"/>
      <c r="I8" s="108" t="str">
        <f>IFERROR(VLOOKUP(D8,DB!A:F,6,0),"")</f>
        <v/>
      </c>
      <c r="J8" s="108" t="str">
        <f>IFERROR(VLOOKUP(D8,DB!A:G,7,0),"")</f>
        <v/>
      </c>
      <c r="K8" s="113"/>
      <c r="L8" s="110" t="str">
        <f>IFERROR(VLOOKUP(D8,DB!A:I,9,0),"")</f>
        <v/>
      </c>
    </row>
    <row r="9" spans="1:16" ht="15" customHeight="1">
      <c r="A9" s="108"/>
      <c r="B9" s="108" t="str">
        <f>IFERROR(VLOOKUP(D9,DB!A:K,11,0),"")</f>
        <v/>
      </c>
      <c r="C9" s="109"/>
      <c r="D9" s="110"/>
      <c r="E9" s="95"/>
      <c r="F9" s="111"/>
      <c r="G9" s="112">
        <f ca="1">IFERROR(NOW()-F9,"")</f>
        <v>45968.992606597225</v>
      </c>
      <c r="H9" s="111"/>
      <c r="I9" s="108" t="str">
        <f>IFERROR(VLOOKUP(D9,DB!A:F,6,0),"")</f>
        <v/>
      </c>
      <c r="J9" s="108" t="str">
        <f>IFERROR(VLOOKUP(D9,DB!A:G,7,0),"")</f>
        <v/>
      </c>
      <c r="K9" s="113"/>
      <c r="L9" s="110" t="str">
        <f>IFERROR(VLOOKUP(D9,DB!A:I,9,0),"")</f>
        <v/>
      </c>
    </row>
    <row r="10" spans="1:16" ht="15" customHeight="1">
      <c r="A10" s="149"/>
      <c r="B10" s="149" t="str">
        <f>IFERROR(VLOOKUP(D10,DB!A:K,11,0),"")</f>
        <v/>
      </c>
      <c r="C10" s="94"/>
      <c r="D10" s="92"/>
      <c r="E10" s="95"/>
      <c r="F10" s="96"/>
      <c r="G10" s="150">
        <f ca="1">IFERROR(NOW()-F10,"")</f>
        <v>45968.99260636574</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45968.99260636574</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45968.99260636574</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45968.99260636574</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45968.99260636574</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45968.99260636574</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45968.99260636574</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45968.99260636574</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45968.99260636574</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45968.99260636574</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45968.99260636574</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45968.99260636574</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45968.99260636574</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45968.99260636574</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45968.99260636574</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45968.99260636574</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45968.99260636574</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45968.99260636574</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45968.99260636574</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45968.99260636574</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45968.99260636574</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45968.99260636574</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45968.99260636574</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45968.99260636574</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45968.99260636574</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45968.99260636574</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45968.99260636574</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45968.99260636574</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45968.99260636574</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45968.99260636574</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45968.99260636574</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45968.99260636574</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45968.99260636574</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45968.99260636574</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45968.99260636574</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45968.99260636574</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45968.99260636574</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45968.99260636574</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45968.99260636574</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45968.99260636574</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45968.99260636574</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45968.99260636574</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45968.99260636574</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45968.99260636574</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45968.99260636574</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45968.99260636574</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45968.99260636574</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45968.99260636574</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45968.99260636574</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45968.99260636574</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45968.99260636574</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45968.99260636574</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45968.99260636574</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45968.99260636574</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45968.99260636574</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45968.99260636574</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45968.99260636574</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45968.99260636574</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45968.99260636574</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45968.99260636574</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45968.99260636574</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45968.99260636574</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45968.99260636574</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45968.99260636574</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45968.99260636574</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45968.99260636574</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45968.99260636574</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45968.99260636574</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45968.99260636574</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45968.99260636574</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45968.99260636574</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45968.99260636574</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45968.99260636574</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45968.99260636574</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45968.99260636574</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45968.99260636574</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45968.99260636574</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45968.99260636574</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45968.99260636574</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45968.99260636574</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45968.99260636574</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45968.99260636574</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45968.99260636574</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45968.99260636574</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45968.99260636574</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45968.99260636574</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45968.99260636574</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45968.99260636574</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45968.99260636574</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45968.99260636574</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45968.99260636574</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45968.99260636574</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45968.99260636574</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45968.99260636574</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45968.99260636574</v>
      </c>
      <c r="H104" s="96"/>
      <c r="I104" s="149" t="str">
        <f>IFERROR(VLOOKUP(D104,DB!A:F,6,0),"")</f>
        <v/>
      </c>
      <c r="J104" s="149" t="str">
        <f>IFERROR(VLOOKUP(D104,DB!A:G,7,0),"")</f>
        <v/>
      </c>
      <c r="K104" s="98"/>
      <c r="L104" s="92" t="str">
        <f>IFERROR(VLOOKUP(D104,DB!A:I,9,0),"")</f>
        <v/>
      </c>
    </row>
    <row r="105" spans="1:12" ht="15" customHeight="1">
      <c r="A105" s="149"/>
      <c r="B105" s="149" t="str">
        <f>IFERROR(VLOOKUP(D105,DB!A:K,11,0),"")</f>
        <v/>
      </c>
      <c r="C105" s="94"/>
      <c r="D105" s="92"/>
      <c r="E105" s="95"/>
      <c r="F105" s="96"/>
      <c r="G105" s="150">
        <f ca="1">IFERROR(NOW()-F105,"")</f>
        <v>45968.99260636574</v>
      </c>
      <c r="H105" s="96"/>
      <c r="I105" s="149" t="str">
        <f>IFERROR(VLOOKUP(D105,DB!A:F,6,0),"")</f>
        <v/>
      </c>
      <c r="J105" s="149"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7"/>
  <sheetViews>
    <sheetView tabSelected="1" workbookViewId="0">
      <selection activeCell="A7" sqref="A7:XFD10"/>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39111</v>
      </c>
      <c r="B2" s="37" t="str">
        <f>IFERROR(VLOOKUP(D2,DB!A:K,11,0),"")</f>
        <v>R5</v>
      </c>
      <c r="C2" s="37">
        <v>3</v>
      </c>
      <c r="D2" s="107" t="s">
        <v>36011</v>
      </c>
      <c r="E2" s="37" t="s">
        <v>39021</v>
      </c>
      <c r="F2" s="38">
        <v>45891.832060185188</v>
      </c>
      <c r="G2" s="122">
        <f ca="1">IFERROR(NOW()-F2,"")</f>
        <v>77.160546180552046</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2">
        <f t="shared" ref="G3" ca="1" si="0">IFERROR(NOW()-F3,"")</f>
        <v>42.803729282408312</v>
      </c>
      <c r="H3" s="38">
        <v>45926.158159722225</v>
      </c>
      <c r="I3" s="37" t="str">
        <f>IFERROR(VLOOKUP(D3,DB!A:F,6,0),"")</f>
        <v>SCECO</v>
      </c>
      <c r="J3" s="37" t="str">
        <f>IFERROR(VLOOKUP(D3,DB!A:G,7,0),"")</f>
        <v>Good</v>
      </c>
      <c r="K3" s="37" t="s">
        <v>39114</v>
      </c>
      <c r="L3" s="37" t="str">
        <f>IFERROR(VLOOKUP(D3,DB!A:I,9,0),"")</f>
        <v>Latis</v>
      </c>
      <c r="M3" s="106"/>
    </row>
    <row r="4" spans="1:13" ht="48" customHeight="1">
      <c r="A4" s="130" t="s">
        <v>39115</v>
      </c>
      <c r="B4" s="130" t="str">
        <f>IFERROR(VLOOKUP(D4,DB!A:K,11,0),"")</f>
        <v>R5</v>
      </c>
      <c r="C4" s="130">
        <v>1</v>
      </c>
      <c r="D4" s="130" t="s">
        <v>34758</v>
      </c>
      <c r="E4" s="130" t="s">
        <v>39100</v>
      </c>
      <c r="F4" s="131">
        <v>45948.661111111112</v>
      </c>
      <c r="G4" s="132">
        <f ca="1">IFERROR(NOW()-F4,"")</f>
        <v>20.331495486112544</v>
      </c>
      <c r="H4" s="131">
        <v>45948.661111111112</v>
      </c>
      <c r="I4" s="130" t="str">
        <f>IFERROR(VLOOKUP(D4,DB!A:F,6,0),"")</f>
        <v>SCECO</v>
      </c>
      <c r="J4" s="130" t="str">
        <f>IFERROR(VLOOKUP(D4,DB!A:G,7,0),"")</f>
        <v>Dead</v>
      </c>
      <c r="K4" s="130" t="s">
        <v>39116</v>
      </c>
      <c r="L4" s="130" t="str">
        <f>IFERROR(VLOOKUP(D4,DB!A:I,9,0),"")</f>
        <v>Latis</v>
      </c>
    </row>
    <row r="5" spans="1:13" ht="15">
      <c r="A5" s="130" t="s">
        <v>39117</v>
      </c>
      <c r="B5" s="130" t="str">
        <f>IFERROR(VLOOKUP(D5,DB!A:K,11,0),"")</f>
        <v>R5</v>
      </c>
      <c r="C5" s="130">
        <v>1</v>
      </c>
      <c r="D5" s="130" t="s">
        <v>32330</v>
      </c>
      <c r="E5" s="37" t="s">
        <v>39021</v>
      </c>
      <c r="F5" s="131">
        <v>45968.848599537036</v>
      </c>
      <c r="G5" s="132">
        <f ca="1">IFERROR(NOW()-F5,"")</f>
        <v>0.14400682870473247</v>
      </c>
      <c r="H5" s="131">
        <v>45968.827465277776</v>
      </c>
      <c r="I5" s="130" t="str">
        <f>IFERROR(VLOOKUP(D5,DB!A:F,6,0),"")</f>
        <v>SCECO</v>
      </c>
      <c r="J5" s="130" t="str">
        <f>IFERROR(VLOOKUP(D5,DB!A:G,7,0),"")</f>
        <v>Dead</v>
      </c>
      <c r="K5" s="130" t="s">
        <v>39118</v>
      </c>
      <c r="L5" s="130" t="str">
        <f>IFERROR(VLOOKUP(D5,DB!A:I,9,0),"")</f>
        <v>Latis</v>
      </c>
    </row>
    <row r="6" spans="1:13" ht="30.75">
      <c r="A6" s="130" t="s">
        <v>39119</v>
      </c>
      <c r="B6" s="130" t="str">
        <f>IFERROR(VLOOKUP(D6,DB!A:K,11,0),"")</f>
        <v>R5</v>
      </c>
      <c r="C6" s="130">
        <v>1</v>
      </c>
      <c r="D6" s="130" t="s">
        <v>34677</v>
      </c>
      <c r="E6" s="130" t="s">
        <v>39021</v>
      </c>
      <c r="F6" s="131">
        <v>45968.966307870367</v>
      </c>
      <c r="G6" s="132">
        <f ca="1">IFERROR(NOW()-F6,"")</f>
        <v>2.6298495373339392E-2</v>
      </c>
      <c r="H6" s="131">
        <v>45968.830011574071</v>
      </c>
      <c r="I6" s="130" t="str">
        <f>IFERROR(VLOOKUP(D6,DB!A:F,6,0),"")</f>
        <v>SCECO</v>
      </c>
      <c r="J6" s="130" t="str">
        <f>IFERROR(VLOOKUP(D6,DB!A:G,7,0),"")</f>
        <v>Dead</v>
      </c>
      <c r="K6" s="130" t="s">
        <v>39120</v>
      </c>
      <c r="L6" s="130" t="str">
        <f>IFERROR(VLOOKUP(D6,DB!A:I,9,0),"")</f>
        <v>Latis</v>
      </c>
    </row>
    <row r="7" spans="1:13" ht="15">
      <c r="A7" s="130"/>
      <c r="B7" s="130" t="str">
        <f>IFERROR(VLOOKUP(D7,DB!A:K,11,0),"")</f>
        <v/>
      </c>
      <c r="C7" s="130"/>
      <c r="D7" s="130"/>
      <c r="E7" s="130"/>
      <c r="F7" s="131"/>
      <c r="G7" s="132">
        <f ca="1">IFERROR(NOW()-F7,"")</f>
        <v>45968.99260636574</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45968.99260636574</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45968.992606597225</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45968.992606597225</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45968.992606597225</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45968.992606597225</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45968.992606597225</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45968.992606597225</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45968.992606597225</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45968.992606597225</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45968.992606597225</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45968.992606597225</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45968.992606597225</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45968.992606597225</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45968.992606597225</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45968.992606597225</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45968.992606597225</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45968.992606597225</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45968.992606597225</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45968.992606597225</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45968.992606597225</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45968.992606597225</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45968.992606597225</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45968.992606597225</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45968.992606597225</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45968.992606597225</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45968.992606597225</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45968.992606597225</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45968.992606597225</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45968.992606597225</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45968.992606597225</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45968.992606597225</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45968.992606597225</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45968.992606597225</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45968.992606597225</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45968.992606597225</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45968.992606597225</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45968.992606597225</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45968.992606597225</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45968.992606597225</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45968.992606597225</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45968.992606597225</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45968.992606597225</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1"/>
      <c r="G50" s="132">
        <f ca="1">IFERROR(NOW()-F50,"")</f>
        <v>45968.992606597225</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45968.992606597225</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45968.992606597225</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45968.992606597225</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45968.992606597225</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45968.992606597225</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45968.992606597225</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45968.992606597225</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45968.992606597225</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45968.992606597225</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45968.992606597225</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45968.992606597225</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45968.992606597225</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45968.992606597225</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45968.992606597225</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45968.992606597225</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45968.992606597225</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45968.992606597225</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45968.992606597225</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45968.992606597225</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45968.992606597225</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45968.992606597225</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45968.992606597225</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45968.992606597225</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45968.992606597225</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45968.992606597225</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45968.992606597225</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45968.992606597225</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45968.992606597225</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45968.992606597225</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45968.992606597225</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45968.992606597225</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45968.992606597225</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45968.992606597225</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45968.992606597225</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45968.992606597225</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45968.992606597225</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45968.992606597225</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45968.992606597225</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45968.992606597225</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45968.992606597225</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45968.992606597225</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45968.992606597225</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45968.992606597225</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45968.992606597225</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45968.992606597225</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45968.992606597225</v>
      </c>
      <c r="H96" s="131"/>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45968.992606597225</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45968.992606597225</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45968.992606597225</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45968.992606597225</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45968.992606597225</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45968.992606597225</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45968.992606597225</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45968.992606597225</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45968.992606597225</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45968.992606597225</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45968.992606597225</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45968.992606597225</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45968.992606597225</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45968.992606597225</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45968.992606597225</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45968.992606597225</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45968.992606597225</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45968.992606597225</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45968.992606597225</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45968.992606597225</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45968.992606597225</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45968.992606597225</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45968.992606597225</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45968.992606597225</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45968.992606597225</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45968.992606597225</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45968.992606597225</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45968.992606597225</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2">
        <f ca="1">IFERROR(NOW()-F125,"")</f>
        <v>45968.992606597225</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45968.992606597225</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45968.992606597225</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45968.992606597225</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45968.992606597225</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45968.992606597225</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45968.992606597225</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45968.992606597225</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45968.992606597225</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45968.992606597225</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45968.992606597225</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45968.992606597225</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45968.992606597225</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45968.992606597225</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45968.992606597225</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45968.992606597225</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45968.992606597225</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45968.992606597225</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45968.992606597225</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45968.992606597225</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45968.992606597225</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45968.992606597225</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45968.992606597225</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45968.992606597225</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45968.992606597225</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45968.992606597225</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45968.992606597225</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45968.992606597225</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45968.992606597225</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45968.992606597225</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45968.992606597225</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45968.992606597225</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45968.992606597225</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45968.992606597225</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45968.992606597225</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45968.992606597225</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45968.992606597225</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45968.992606597225</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45968.992606597225</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45968.992606597225</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45968.992606597225</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45968.992606597225</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45968.992606597225</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45968.992606597225</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45968.992606597225</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45968.992606597225</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45968.992606597225</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45968.992606597225</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45968.992606597225</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45968.992606597225</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45968.992606597225</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45968.992606597225</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45968.992606597225</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45968.992606597225</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45968.992606597225</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45968.992606597225</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45968.992606597225</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45968.992606597225</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45968.992606597225</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45968.992606597225</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45968.992606597225</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45968.992606597225</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45968.992606597225</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45968.992606597225</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45968.992606597225</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45968.992606597225</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45968.992606597225</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45968.992606597225</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45968.992606597225</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45968.992606597225</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45968.992606597225</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45968.992606597225</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45968.992606597225</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45968.992606597225</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45968.992606597225</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45968.992606597225</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45968.992606597225</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45968.992606597225</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45968.992606597225</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45968.992606597225</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45968.992606597225</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45968.992606597225</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45968.992606597225</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45968.992606597225</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45968.992606597225</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45968.992606597225</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45968.992606597225</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45968.992606597225</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45968.992606597225</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45968.992606597225</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45968.992606597225</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45968.992606597225</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45968.992606597225</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45968.992606597225</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45968.992606597225</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45968.992606597225</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45968.992606597225</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45968.992606597225</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45968.992606597225</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45968.992606597225</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45968.992606597225</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45968.992606597225</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45968.992606597225</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45968.992606597225</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45968.992606597225</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45968.992606597225</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45968.992606597225</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45968.992606597225</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45968.992606597225</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45968.992606597225</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45968.992606597225</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45968.992606597225</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45968.992606597225</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45968.992606597225</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45968.992606597225</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45968.992606597225</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45968.992606597225</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45968.992606597225</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45968.992606597225</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45968.992606597225</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45968.992606597225</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45968.992606597225</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45968.992606597225</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45968.992606597225</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45968.992606597225</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45968.992606597225</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45968.992606597225</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45968.992606597225</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45968.992606597225</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45968.992606597225</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45968.992606597225</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45968.992606597225</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45968.992606597225</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45968.992606597225</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45968.992606597225</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45968.992606597225</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45968.992606597225</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45968.992606597225</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45968.992606597225</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45968.992606597225</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45968.992606597225</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45968.992606597225</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45968.992606597225</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45968.992606597225</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45968.992606597225</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45968.992606597225</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45968.992606597225</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45968.992606597225</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45968.992606597225</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45968.992606597225</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45968.992606597225</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45968.992606597225</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45968.992606597225</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45968.992606597225</v>
      </c>
      <c r="H278" s="130"/>
      <c r="I278" s="130" t="str">
        <f>IFERROR(VLOOKUP(D278,DB!A:F,6,0),"")</f>
        <v/>
      </c>
      <c r="J278" s="130" t="str">
        <f>IFERROR(VLOOKUP(D278,DB!A:G,7,0),"")</f>
        <v/>
      </c>
      <c r="K278" s="130"/>
      <c r="L278" s="130" t="str">
        <f>IFERROR(VLOOKUP(D278,DB!A:I,9,0),"")</f>
        <v/>
      </c>
    </row>
    <row r="279" spans="1:12" ht="15">
      <c r="A279" s="130"/>
      <c r="B279" s="130" t="str">
        <f>IFERROR(VLOOKUP(D279,DB!A:K,11,0),"")</f>
        <v/>
      </c>
      <c r="C279" s="130"/>
      <c r="D279" s="130"/>
      <c r="E279" s="130"/>
      <c r="F279" s="130"/>
      <c r="G279" s="130">
        <f ca="1">IFERROR(NOW()-F279,"")</f>
        <v>45968.992606597225</v>
      </c>
      <c r="H279" s="130"/>
      <c r="I279" s="130" t="str">
        <f>IFERROR(VLOOKUP(D279,DB!A:F,6,0),"")</f>
        <v/>
      </c>
      <c r="J279" s="130" t="str">
        <f>IFERROR(VLOOKUP(D279,DB!A:G,7,0),"")</f>
        <v/>
      </c>
      <c r="K279" s="130"/>
      <c r="L279" s="130" t="str">
        <f>IFERROR(VLOOKUP(D279,DB!A:I,9,0),"")</f>
        <v/>
      </c>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c r="A319" s="130"/>
      <c r="B319" s="130"/>
      <c r="C319" s="130"/>
      <c r="D319" s="130"/>
      <c r="E319" s="130"/>
      <c r="F319" s="130"/>
      <c r="G319" s="130"/>
      <c r="H319" s="130"/>
      <c r="I319" s="130"/>
      <c r="J319" s="130"/>
      <c r="K319" s="130"/>
      <c r="L319" s="130"/>
    </row>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9" ht="15"/>
    <row r="390" ht="15"/>
    <row r="391" ht="15"/>
    <row r="392" ht="15"/>
    <row r="393" ht="15"/>
    <row r="394" ht="15"/>
    <row r="395" ht="15"/>
    <row r="396" ht="15"/>
    <row r="397" ht="15"/>
    <row r="398" ht="15"/>
    <row r="399"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9" ht="15"/>
    <row r="490" ht="15"/>
    <row r="491" ht="15"/>
    <row r="492" ht="15"/>
    <row r="493" ht="15"/>
    <row r="518" ht="15"/>
    <row r="519" ht="15"/>
    <row r="520" ht="15"/>
    <row r="521" ht="15"/>
    <row r="522" ht="15"/>
    <row r="523" ht="15"/>
    <row r="524" ht="15"/>
    <row r="525" ht="15"/>
    <row r="526" ht="15"/>
    <row r="527" ht="15"/>
    <row r="528"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817" ht="15"/>
    <row r="818" ht="15"/>
    <row r="819" ht="15"/>
    <row r="820" ht="15"/>
    <row r="821" ht="15"/>
    <row r="822" ht="15"/>
    <row r="823"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40" ht="15"/>
    <row r="1041" ht="15"/>
    <row r="1042" ht="15"/>
    <row r="1044" ht="15"/>
    <row r="1045" ht="15"/>
    <row r="1046" ht="15"/>
    <row r="1047" ht="15"/>
    <row r="1048" ht="15"/>
    <row r="1049" ht="15"/>
    <row r="1050" ht="15"/>
    <row r="1051" ht="15"/>
    <row r="1052" ht="15"/>
    <row r="1054" ht="15"/>
    <row r="1055" ht="15"/>
    <row r="1056" ht="15"/>
    <row r="1057" ht="15"/>
    <row r="1058" ht="15"/>
    <row r="1059" ht="15"/>
    <row r="1060" ht="15"/>
    <row r="1061" ht="15"/>
    <row r="1062" ht="15"/>
    <row r="1063" ht="15"/>
    <row r="1064" ht="15"/>
    <row r="1065" ht="15"/>
    <row r="1066" ht="15"/>
    <row r="1067" ht="15"/>
    <row r="1068" ht="15"/>
    <row r="1069" ht="15"/>
    <row r="1070"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56" ht="15"/>
    <row r="1159" ht="15"/>
    <row r="1160" ht="15"/>
    <row r="1163" ht="15"/>
    <row r="1164" ht="15"/>
    <row r="1165" ht="15"/>
    <row r="1166" ht="15"/>
    <row r="1167" ht="15"/>
    <row r="1168" ht="15"/>
    <row r="1169" ht="15"/>
    <row r="1170" ht="15"/>
    <row r="1171" ht="15"/>
    <row r="1177" ht="15"/>
    <row r="1178" ht="15"/>
    <row r="1179" ht="15"/>
    <row r="1180" ht="15"/>
    <row r="1181" ht="15"/>
    <row r="1182" ht="15"/>
    <row r="1183" ht="15"/>
    <row r="1184" ht="15"/>
    <row r="1185" ht="15"/>
    <row r="1193" ht="15"/>
    <row r="1194" ht="15"/>
    <row r="1195" ht="15"/>
    <row r="1196" ht="15"/>
    <row r="1197" ht="15"/>
    <row r="1198" ht="15"/>
    <row r="1199" ht="15"/>
    <row r="1200" ht="15"/>
    <row r="1201" ht="15"/>
    <row r="1202" ht="15"/>
    <row r="1203" ht="15"/>
    <row r="1204" ht="15"/>
    <row r="1205" ht="15"/>
    <row r="1206" ht="15"/>
    <row r="1207" ht="15"/>
    <row r="1208" ht="15"/>
    <row r="1209" ht="15"/>
    <row r="1211" ht="15"/>
    <row r="1212" ht="15"/>
    <row r="1214" ht="15"/>
    <row r="1215" ht="15"/>
    <row r="1216" ht="15"/>
    <row r="1217" ht="15"/>
    <row r="1220" ht="15"/>
    <row r="1221" ht="15"/>
    <row r="1222" ht="15"/>
    <row r="1233" ht="15"/>
    <row r="1236" ht="15"/>
    <row r="1237" ht="15"/>
  </sheetData>
  <dataValidations count="2">
    <dataValidation allowBlank="1" showInputMessage="1" showErrorMessage="1" sqref="E1" xr:uid="{920C6338-E771-4DAE-8C89-92A9093EA4DE}"/>
    <dataValidation type="list" allowBlank="1" showInputMessage="1" showErrorMessage="1" sqref="E2:E2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39121</v>
      </c>
      <c r="B2" s="61" t="str">
        <f>IFERROR(VLOOKUP(D2,DB!A:K,11,0),"")</f>
        <v>R6</v>
      </c>
      <c r="C2" s="61">
        <v>1</v>
      </c>
      <c r="D2" s="61" t="s">
        <v>37495</v>
      </c>
      <c r="E2" s="61" t="s">
        <v>39021</v>
      </c>
      <c r="F2" s="144">
        <v>45968.900740740741</v>
      </c>
      <c r="G2" s="145">
        <f ca="1">IFERROR(NOW()-F2,"-")</f>
        <v>9.1865624999627471E-2</v>
      </c>
      <c r="H2" s="146">
        <v>45968.893738425926</v>
      </c>
      <c r="I2" s="86" t="str">
        <f>IFERROR(VLOOKUP(D2,DB!A:F,6,0),"")</f>
        <v>Generator-SG</v>
      </c>
      <c r="J2" s="61" t="str">
        <f>IFERROR(VLOOKUP(D2,DB!A:G,7,0),"")</f>
        <v>Dead</v>
      </c>
      <c r="K2" s="147" t="s">
        <v>39122</v>
      </c>
      <c r="L2" s="148" t="str">
        <f>IFERROR(VLOOKUP(D2,DB!A:I,9,0),"")</f>
        <v>Latis</v>
      </c>
    </row>
    <row r="3" spans="1:12" ht="31.5" customHeight="1">
      <c r="A3" s="86"/>
      <c r="B3" s="61" t="str">
        <f>IFERROR(VLOOKUP(D3,DB!A:K,11,0),"")</f>
        <v/>
      </c>
      <c r="C3" s="61"/>
      <c r="D3" s="61"/>
      <c r="E3" s="61"/>
      <c r="F3" s="144"/>
      <c r="G3" s="145">
        <f ca="1">IFERROR(NOW()-F3,"-")</f>
        <v>45968.99260636574</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45968.99260636574</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45968.99260636574</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45968.99260636574</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45968.99260636574</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45968.99260636574</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45968.99260636574</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45968.99260636574</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45968.99260636574</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45968.99260636574</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45968.99260636574</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45968.99260636574</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45968.99260636574</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45968.99260636574</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45968.99260636574</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45968.99260636574</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45968.99260636574</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45968.99260636574</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2025-11-07T20:50:10Z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